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2055" yWindow="540" windowWidth="15150" windowHeight="13200" tabRatio="576" firstSheet="5" activeTab="5"/>
  </bookViews>
  <sheets>
    <sheet name="2012" sheetId="1" r:id="rId1"/>
    <sheet name="2013" sheetId="2" r:id="rId2"/>
    <sheet name="2014" sheetId="3" r:id="rId3"/>
    <sheet name="2012(испр)" sheetId="4" r:id="rId4"/>
    <sheet name="2013(испр)" sheetId="5" r:id="rId5"/>
    <sheet name="2019" sheetId="11" r:id="rId6"/>
  </sheets>
  <calcPr calcId="144525"/>
</workbook>
</file>

<file path=xl/calcChain.xml><?xml version="1.0" encoding="utf-8"?>
<calcChain xmlns="http://schemas.openxmlformats.org/spreadsheetml/2006/main">
  <c r="J23" i="5" l="1"/>
  <c r="K23" i="5"/>
  <c r="D23" i="5"/>
  <c r="E23" i="5"/>
  <c r="F23" i="5"/>
  <c r="G23" i="5"/>
  <c r="H23" i="5"/>
  <c r="I23" i="5"/>
  <c r="L23" i="5"/>
  <c r="M23" i="5"/>
  <c r="N23" i="5"/>
  <c r="C23" i="5"/>
  <c r="D28" i="5"/>
  <c r="E28" i="5"/>
  <c r="F28" i="5"/>
  <c r="G28" i="5"/>
  <c r="H28" i="5"/>
  <c r="I28" i="5"/>
  <c r="J28" i="5"/>
  <c r="K28" i="5"/>
  <c r="L28" i="5"/>
  <c r="M28" i="5"/>
  <c r="N28" i="5"/>
  <c r="D29" i="5"/>
  <c r="E29" i="5"/>
  <c r="F29" i="5"/>
  <c r="G29" i="5"/>
  <c r="H29" i="5"/>
  <c r="I29" i="5"/>
  <c r="J29" i="5"/>
  <c r="K29" i="5"/>
  <c r="L29" i="5"/>
  <c r="M29" i="5"/>
  <c r="N29" i="5"/>
  <c r="D30" i="5"/>
  <c r="E30" i="5"/>
  <c r="F30" i="5"/>
  <c r="G30" i="5"/>
  <c r="H30" i="5"/>
  <c r="I30" i="5"/>
  <c r="J30" i="5"/>
  <c r="K30" i="5"/>
  <c r="L30" i="5"/>
  <c r="M30" i="5"/>
  <c r="N30" i="5"/>
  <c r="C28" i="5"/>
  <c r="C29" i="5"/>
  <c r="C30" i="5"/>
  <c r="F25" i="4"/>
  <c r="G25" i="4"/>
  <c r="D29" i="4"/>
  <c r="E29" i="4"/>
  <c r="F29" i="4"/>
  <c r="F33" i="4" s="1"/>
  <c r="G29" i="4"/>
  <c r="H29" i="4"/>
  <c r="I29" i="4"/>
  <c r="D30" i="4"/>
  <c r="E30" i="4"/>
  <c r="F30" i="4"/>
  <c r="G30" i="4"/>
  <c r="H30" i="4"/>
  <c r="I30" i="4"/>
  <c r="J30" i="4"/>
  <c r="K30" i="4"/>
  <c r="L30" i="4"/>
  <c r="M30" i="4"/>
  <c r="N30" i="4"/>
  <c r="D31" i="4"/>
  <c r="E31" i="4"/>
  <c r="F31" i="4"/>
  <c r="G31" i="4"/>
  <c r="H31" i="4"/>
  <c r="I31" i="4"/>
  <c r="J31" i="4"/>
  <c r="K31" i="4"/>
  <c r="L31" i="4"/>
  <c r="M31" i="4"/>
  <c r="N31" i="4"/>
  <c r="D32" i="4"/>
  <c r="E32" i="4"/>
  <c r="F32" i="4"/>
  <c r="G32" i="4"/>
  <c r="H32" i="4"/>
  <c r="I32" i="4"/>
  <c r="J32" i="4"/>
  <c r="K32" i="4"/>
  <c r="L32" i="4"/>
  <c r="M32" i="4"/>
  <c r="N32" i="4"/>
  <c r="G33" i="4"/>
  <c r="D25" i="4"/>
  <c r="D33" i="4" s="1"/>
  <c r="E25" i="4"/>
  <c r="E33" i="4" s="1"/>
  <c r="H25" i="4"/>
  <c r="I25" i="4"/>
  <c r="I33" i="4" s="1"/>
  <c r="J25" i="4"/>
  <c r="K25" i="4"/>
  <c r="L25" i="4"/>
  <c r="M25" i="4"/>
  <c r="N25" i="4"/>
  <c r="C25" i="4"/>
  <c r="C33" i="4" s="1"/>
  <c r="C32" i="4"/>
  <c r="C30" i="4"/>
  <c r="C31" i="4"/>
  <c r="C29" i="4"/>
  <c r="C21" i="4"/>
  <c r="H33" i="4" l="1"/>
  <c r="D15" i="5"/>
  <c r="E15" i="5"/>
  <c r="F15" i="5"/>
  <c r="G15" i="5"/>
  <c r="H15" i="5"/>
  <c r="I15" i="5"/>
  <c r="J15" i="5"/>
  <c r="K15" i="5"/>
  <c r="L15" i="5"/>
  <c r="M15" i="5"/>
  <c r="N15" i="5"/>
  <c r="C15" i="5"/>
  <c r="D21" i="4"/>
  <c r="E21" i="4"/>
  <c r="F21" i="4"/>
  <c r="G21" i="4"/>
  <c r="H21" i="4"/>
  <c r="I21" i="4"/>
  <c r="M17" i="4"/>
  <c r="M29" i="4" s="1"/>
  <c r="M33" i="4" s="1"/>
  <c r="M21" i="4" l="1"/>
  <c r="L19" i="5"/>
  <c r="L27" i="5"/>
  <c r="D19" i="5"/>
  <c r="D27" i="5"/>
  <c r="D31" i="5"/>
  <c r="I19" i="5"/>
  <c r="I27" i="5"/>
  <c r="N19" i="5"/>
  <c r="N27" i="5"/>
  <c r="J19" i="5"/>
  <c r="J27" i="5"/>
  <c r="F19" i="5"/>
  <c r="F27" i="5"/>
  <c r="F31" i="5"/>
  <c r="H19" i="5"/>
  <c r="H27" i="5"/>
  <c r="M19" i="5"/>
  <c r="M31" i="5"/>
  <c r="M27" i="5"/>
  <c r="E19" i="5"/>
  <c r="E27" i="5"/>
  <c r="C19" i="5"/>
  <c r="C27" i="5"/>
  <c r="C31" i="5" s="1"/>
  <c r="K19" i="5"/>
  <c r="K27" i="5"/>
  <c r="K31" i="5" s="1"/>
  <c r="G19" i="5"/>
  <c r="G27" i="5"/>
  <c r="K17" i="4"/>
  <c r="L17" i="4"/>
  <c r="N17" i="4"/>
  <c r="J17" i="4"/>
  <c r="I21" i="1"/>
  <c r="C17" i="3"/>
  <c r="N21" i="4" l="1"/>
  <c r="N29" i="4"/>
  <c r="N33" i="4" s="1"/>
  <c r="L21" i="4"/>
  <c r="L29" i="4"/>
  <c r="L33" i="4" s="1"/>
  <c r="K21" i="4"/>
  <c r="K29" i="4"/>
  <c r="K33" i="4" s="1"/>
  <c r="J21" i="4"/>
  <c r="J29" i="4"/>
  <c r="J33" i="4" s="1"/>
  <c r="G31" i="5"/>
  <c r="E31" i="5"/>
  <c r="J31" i="5"/>
  <c r="L31" i="5"/>
  <c r="N31" i="5"/>
  <c r="H31" i="5"/>
  <c r="I31" i="5"/>
  <c r="N17" i="3"/>
  <c r="M17" i="3"/>
  <c r="L17" i="3"/>
  <c r="K17" i="3"/>
  <c r="J17" i="3"/>
  <c r="I17" i="3"/>
  <c r="H17" i="3"/>
  <c r="G17" i="3"/>
  <c r="F17" i="3"/>
  <c r="E17" i="3"/>
  <c r="D17" i="3"/>
  <c r="L17" i="2"/>
  <c r="M17" i="2"/>
  <c r="N17" i="2"/>
  <c r="K17" i="2"/>
  <c r="J17" i="2"/>
  <c r="I17" i="2"/>
  <c r="H17" i="2"/>
  <c r="G17" i="2"/>
  <c r="F17" i="2"/>
  <c r="E17" i="2"/>
  <c r="D17" i="2"/>
  <c r="C17" i="2"/>
  <c r="J21" i="1" l="1"/>
  <c r="C21" i="1"/>
  <c r="K21" i="1"/>
  <c r="E21" i="1"/>
  <c r="F21" i="1"/>
  <c r="G21" i="1"/>
  <c r="H21" i="1"/>
  <c r="L21" i="1"/>
  <c r="M21" i="1"/>
  <c r="N21" i="1"/>
  <c r="D21" i="1"/>
</calcChain>
</file>

<file path=xl/sharedStrings.xml><?xml version="1.0" encoding="utf-8"?>
<sst xmlns="http://schemas.openxmlformats.org/spreadsheetml/2006/main" count="302" uniqueCount="75">
  <si>
    <t>№</t>
  </si>
  <si>
    <t>п/п</t>
  </si>
  <si>
    <t>Группы потребителей</t>
  </si>
  <si>
    <t>Объем полезного отпуска в 2012 году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</si>
  <si>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</si>
  <si>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</si>
  <si>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</si>
  <si>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</si>
  <si>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</si>
  <si>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</si>
  <si>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</si>
  <si>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</si>
  <si>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</si>
  <si>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</si>
  <si>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</si>
  <si>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</si>
  <si>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</si>
  <si>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 xml:space="preserve">Промышленные </t>
  </si>
  <si>
    <t>2.</t>
  </si>
  <si>
    <t>Непромышленные</t>
  </si>
  <si>
    <t>3.</t>
  </si>
  <si>
    <t>Бюджетные</t>
  </si>
  <si>
    <t>Население</t>
  </si>
  <si>
    <t>с газовыми плитами</t>
  </si>
  <si>
    <t>с электр. плитами</t>
  </si>
  <si>
    <t>5.</t>
  </si>
  <si>
    <t>Потребители приравненные к населению</t>
  </si>
  <si>
    <t>Итого:</t>
  </si>
  <si>
    <t>Информация</t>
  </si>
  <si>
    <t xml:space="preserve">о фактическом полезном отпуске электрической энергии (мощности) по группам потребителей с выделением поставки населению </t>
  </si>
  <si>
    <t>тыс. кВт*ч.</t>
  </si>
  <si>
    <t xml:space="preserve">Согласно п. 23 </t>
  </si>
  <si>
    <t>СТАНДАРТОВ РАСКРЫТИЯ ИНФОРМАЦИИ СУБЪЕКТАМИ ОПТОВОГО</t>
  </si>
  <si>
    <t>И РОЗНИЧНЫХ РЫНКОВ ЭЛЕКТРИЧЕСКОЙ ЭНЕРГИИ</t>
  </si>
  <si>
    <t>(ППРФ от 21 января 2004 г. № 24)</t>
  </si>
  <si>
    <t>Религиозные</t>
  </si>
  <si>
    <t>Прочие</t>
  </si>
  <si>
    <t>С/х</t>
  </si>
  <si>
    <t>4.</t>
  </si>
  <si>
    <t>6.</t>
  </si>
  <si>
    <t>7.</t>
  </si>
  <si>
    <t>7.1.</t>
  </si>
  <si>
    <t>7.2.</t>
  </si>
  <si>
    <t>8.</t>
  </si>
  <si>
    <t xml:space="preserve"> </t>
  </si>
  <si>
    <t>Объем полезного отпуска в 2013 году</t>
  </si>
  <si>
    <t>3.1.</t>
  </si>
  <si>
    <t>3.2.</t>
  </si>
  <si>
    <t>0,00 </t>
  </si>
  <si>
    <t>Объем полезного отпуска в 2014 году</t>
  </si>
  <si>
    <t>№ п/п</t>
  </si>
  <si>
    <t>5.1.</t>
  </si>
  <si>
    <t>5.2.</t>
  </si>
  <si>
    <t>Прочие и бюджетные потребители</t>
  </si>
  <si>
    <t>В сети ВН</t>
  </si>
  <si>
    <t>В сети СН 2</t>
  </si>
  <si>
    <t>В сети НН</t>
  </si>
  <si>
    <t>1.1.</t>
  </si>
  <si>
    <t>1.2.</t>
  </si>
  <si>
    <t>1.3.</t>
  </si>
  <si>
    <t>2.1.</t>
  </si>
  <si>
    <t>2.2.</t>
  </si>
  <si>
    <t>2.4.</t>
  </si>
  <si>
    <t>Информация о фактическом полезном отпуске электрической энергии (мощности) в разрезе ТСО</t>
  </si>
  <si>
    <t>В сети СН2</t>
  </si>
  <si>
    <t>Прочие и бюджетные потребители, в т. ч.:</t>
  </si>
  <si>
    <t>Население, в т. ч.:</t>
  </si>
  <si>
    <t>Объем полезного отпуска в 2020 году</t>
  </si>
  <si>
    <t>сел. нас. пункты</t>
  </si>
  <si>
    <t>1.1</t>
  </si>
  <si>
    <t>1.2</t>
  </si>
  <si>
    <t>1.3</t>
  </si>
  <si>
    <t>2.1</t>
  </si>
  <si>
    <t>2.2</t>
  </si>
  <si>
    <t>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</si>
</sst>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&quot;$&quot;#,##0_);[Red]\(&quot;$&quot;#,##0\)"/>
    <numFmt numFmtId="167" formatCode="_-* #,##0.00[$€-1]_-;\-* #,##0.00[$€-1]_-;_-* &quot;-&quot;??[$€-1]_-"/>
    <numFmt numFmtId="168" formatCode="0.0%"/>
    <numFmt numFmtId="169" formatCode="0.0"/>
    <numFmt numFmtId="170" formatCode="0.0%_);\(0.0%\)"/>
    <numFmt numFmtId="171" formatCode="#.##0\.00"/>
    <numFmt numFmtId="172" formatCode="#\.00"/>
    <numFmt numFmtId="173" formatCode="\$#\.00"/>
    <numFmt numFmtId="174" formatCode="#\."/>
    <numFmt numFmtId="175" formatCode="General_)"/>
    <numFmt numFmtId="176" formatCode="_-* #,##0&quot;đ.&quot;_-;\-* #,##0&quot;đ.&quot;_-;_-* &quot;-&quot;&quot;đ.&quot;_-;_-@_-"/>
    <numFmt numFmtId="177" formatCode="_-* #,##0.00&quot;đ.&quot;_-;\-* #,##0.00&quot;đ.&quot;_-;_-* &quot;-&quot;??&quot;đ.&quot;_-;_-@_-"/>
    <numFmt numFmtId="178" formatCode="\$#,##0\ ;\(\$#,##0\)"/>
    <numFmt numFmtId="179" formatCode="#,##0_);[Blue]\(#,##0\)"/>
    <numFmt numFmtId="180" formatCode="_-* #,##0_-;\-* #,##0_-;_-* &quot;-&quot;_-;_-@_-"/>
    <numFmt numFmtId="181" formatCode="_-* #,##0.00_-;\-* #,##0.00_-;_-* &quot;-&quot;??_-;_-@_-"/>
    <numFmt numFmtId="182" formatCode="_-* #,##0_đ_._-;\-* #,##0_đ_._-;_-* &quot;-&quot;_đ_._-;_-@_-"/>
    <numFmt numFmtId="183" formatCode="_-* #,##0.00_đ_._-;\-* #,##0.00_đ_._-;_-* &quot;-&quot;??_đ_._-;_-@_-"/>
    <numFmt numFmtId="184" formatCode="#,##0.000"/>
    <numFmt numFmtId="185" formatCode="_-* #,##0\ _р_._-;\-* #,##0\ _р_._-;_-* &quot;-&quot;\ _р_._-;_-@_-"/>
    <numFmt numFmtId="186" formatCode="_-* #,##0.00\ _р_._-;\-* #,##0.00\ _р_._-;_-* &quot;-&quot;??\ _р_._-;_-@_-"/>
    <numFmt numFmtId="187" formatCode="#,##0.0"/>
    <numFmt numFmtId="188" formatCode="%#\.00"/>
    <numFmt numFmtId="189" formatCode="_-&quot;Ј&quot;* #,##0.00_-;\-&quot;Ј&quot;* #,##0.00_-;_-&quot;Ј&quot;* &quot;-&quot;??_-;_-@_-"/>
    <numFmt numFmtId="190" formatCode="#,##0_);[Red]\(#,##0\)"/>
    <numFmt numFmtId="191" formatCode="#,##0.0000"/>
  </numFmts>
  <fonts count="9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9"/>
      <color rgb="FF333399"/>
      <name val="Tahoma"/>
      <family val="2"/>
      <charset val="204"/>
    </font>
    <font>
      <sz val="8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8"/>
      <color indexed="12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u/>
      <sz val="8"/>
      <color indexed="12"/>
      <name val="Arial Cyr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64"/>
      <name val="Arial"/>
      <family val="2"/>
      <charset val="204"/>
    </font>
    <font>
      <sz val="11"/>
      <name val="Times New Roman Cyr"/>
      <family val="1"/>
      <charset val="204"/>
    </font>
    <font>
      <u/>
      <sz val="9"/>
      <color theme="11"/>
      <name val="Tahoma"/>
      <family val="2"/>
      <charset val="204"/>
    </font>
    <font>
      <sz val="11"/>
      <color theme="1"/>
      <name val="Calibri"/>
      <family val="2"/>
      <scheme val="minor"/>
    </font>
  </fonts>
  <fills count="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lightDown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21">
    <xf numFmtId="0" fontId="0" fillId="0" borderId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8" applyNumberFormat="0" applyAlignment="0" applyProtection="0"/>
    <xf numFmtId="0" fontId="13" fillId="5" borderId="7" applyNumberFormat="0" applyAlignment="0" applyProtection="0"/>
    <xf numFmtId="0" fontId="14" fillId="0" borderId="9" applyNumberFormat="0" applyFill="0" applyAlignment="0" applyProtection="0"/>
    <xf numFmtId="0" fontId="15" fillId="6" borderId="10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19" fillId="31" borderId="0" applyNumberFormat="0" applyBorder="0" applyAlignment="0" applyProtection="0"/>
    <xf numFmtId="0" fontId="20" fillId="0" borderId="0">
      <alignment horizontal="left" vertical="center"/>
    </xf>
    <xf numFmtId="0" fontId="26" fillId="0" borderId="0"/>
    <xf numFmtId="167" fontId="26" fillId="0" borderId="0"/>
    <xf numFmtId="0" fontId="28" fillId="0" borderId="0"/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0" fontId="36" fillId="0" borderId="13" applyNumberFormat="0" applyAlignment="0">
      <protection locked="0"/>
    </xf>
    <xf numFmtId="166" fontId="29" fillId="0" borderId="0" applyFont="0" applyFill="0" applyBorder="0" applyAlignment="0" applyProtection="0"/>
    <xf numFmtId="0" fontId="30" fillId="0" borderId="0" applyFill="0" applyBorder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6" fillId="32" borderId="13" applyNumberFormat="0" applyAlignment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34" fillId="0" borderId="0"/>
    <xf numFmtId="0" fontId="30" fillId="0" borderId="0" applyFill="0" applyBorder="0" applyProtection="0">
      <alignment vertical="center"/>
    </xf>
    <xf numFmtId="0" fontId="30" fillId="0" borderId="0" applyFill="0" applyBorder="0" applyProtection="0">
      <alignment vertical="center"/>
    </xf>
    <xf numFmtId="49" fontId="39" fillId="33" borderId="14" applyNumberFormat="0">
      <alignment horizontal="center" vertical="center"/>
    </xf>
    <xf numFmtId="0" fontId="23" fillId="34" borderId="13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49" fontId="41" fillId="35" borderId="15" applyNumberFormat="0" applyFill="0" applyBorder="0" applyAlignment="0" applyProtection="0">
      <alignment horizontal="left" vertical="center"/>
    </xf>
    <xf numFmtId="0" fontId="35" fillId="0" borderId="0" applyBorder="0">
      <alignment horizontal="center" vertical="center" wrapText="1"/>
    </xf>
    <xf numFmtId="0" fontId="21" fillId="0" borderId="16" applyBorder="0">
      <alignment horizontal="center" vertical="center" wrapText="1"/>
    </xf>
    <xf numFmtId="4" fontId="20" fillId="36" borderId="1" applyBorder="0">
      <alignment horizontal="right"/>
    </xf>
    <xf numFmtId="49" fontId="20" fillId="0" borderId="0" applyBorder="0">
      <alignment vertical="top"/>
    </xf>
    <xf numFmtId="0" fontId="4" fillId="0" borderId="0"/>
    <xf numFmtId="0" fontId="25" fillId="0" borderId="0"/>
    <xf numFmtId="0" fontId="4" fillId="0" borderId="0"/>
    <xf numFmtId="0" fontId="20" fillId="0" borderId="0">
      <alignment horizontal="left" vertical="center"/>
    </xf>
    <xf numFmtId="0" fontId="37" fillId="37" borderId="0" applyNumberFormat="0" applyBorder="0" applyAlignment="0">
      <alignment horizontal="left" vertical="center"/>
    </xf>
    <xf numFmtId="0" fontId="27" fillId="0" borderId="0">
      <alignment horizontal="left" vertical="center"/>
    </xf>
    <xf numFmtId="49" fontId="20" fillId="37" borderId="0" applyBorder="0">
      <alignment vertical="top"/>
    </xf>
    <xf numFmtId="49" fontId="20" fillId="37" borderId="0" applyBorder="0">
      <alignment vertical="top"/>
    </xf>
    <xf numFmtId="0" fontId="4" fillId="0" borderId="0"/>
    <xf numFmtId="0" fontId="22" fillId="0" borderId="0">
      <alignment horizontal="left"/>
    </xf>
    <xf numFmtId="0" fontId="20" fillId="7" borderId="11" applyNumberFormat="0" applyFont="0" applyAlignment="0" applyProtection="0"/>
    <xf numFmtId="0" fontId="27" fillId="0" borderId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8" applyNumberFormat="0" applyAlignment="0" applyProtection="0"/>
    <xf numFmtId="0" fontId="13" fillId="5" borderId="7" applyNumberFormat="0" applyAlignment="0" applyProtection="0"/>
    <xf numFmtId="0" fontId="14" fillId="0" borderId="9" applyNumberFormat="0" applyFill="0" applyAlignment="0" applyProtection="0"/>
    <xf numFmtId="0" fontId="15" fillId="6" borderId="10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19" fillId="31" borderId="0" applyNumberFormat="0" applyBorder="0" applyAlignment="0" applyProtection="0"/>
    <xf numFmtId="168" fontId="22" fillId="0" borderId="0">
      <alignment vertical="top"/>
    </xf>
    <xf numFmtId="168" fontId="52" fillId="0" borderId="0">
      <alignment vertical="top"/>
    </xf>
    <xf numFmtId="170" fontId="52" fillId="39" borderId="0">
      <alignment vertical="top"/>
    </xf>
    <xf numFmtId="168" fontId="52" fillId="38" borderId="0">
      <alignment vertical="top"/>
    </xf>
    <xf numFmtId="19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9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9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0" fontId="26" fillId="0" borderId="0"/>
    <xf numFmtId="0" fontId="26" fillId="0" borderId="0"/>
    <xf numFmtId="0" fontId="28" fillId="0" borderId="0"/>
    <xf numFmtId="0" fontId="28" fillId="0" borderId="0"/>
    <xf numFmtId="19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0" fontId="28" fillId="0" borderId="0"/>
    <xf numFmtId="0" fontId="28" fillId="0" borderId="0"/>
    <xf numFmtId="0" fontId="28" fillId="0" borderId="0"/>
    <xf numFmtId="19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9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0" fontId="28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8" fillId="0" borderId="0"/>
    <xf numFmtId="171" fontId="53" fillId="0" borderId="0">
      <protection locked="0"/>
    </xf>
    <xf numFmtId="172" fontId="53" fillId="0" borderId="0">
      <protection locked="0"/>
    </xf>
    <xf numFmtId="171" fontId="53" fillId="0" borderId="0">
      <protection locked="0"/>
    </xf>
    <xf numFmtId="172" fontId="53" fillId="0" borderId="0">
      <protection locked="0"/>
    </xf>
    <xf numFmtId="173" fontId="53" fillId="0" borderId="0">
      <protection locked="0"/>
    </xf>
    <xf numFmtId="174" fontId="53" fillId="0" borderId="18">
      <protection locked="0"/>
    </xf>
    <xf numFmtId="174" fontId="54" fillId="0" borderId="0">
      <protection locked="0"/>
    </xf>
    <xf numFmtId="174" fontId="54" fillId="0" borderId="0">
      <protection locked="0"/>
    </xf>
    <xf numFmtId="174" fontId="53" fillId="0" borderId="18">
      <protection locked="0"/>
    </xf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51" fillId="49" borderId="0" applyNumberFormat="0" applyBorder="0" applyAlignment="0" applyProtection="0"/>
    <xf numFmtId="0" fontId="51" fillId="46" borderId="0" applyNumberFormat="0" applyBorder="0" applyAlignment="0" applyProtection="0"/>
    <xf numFmtId="0" fontId="51" fillId="47" borderId="0" applyNumberFormat="0" applyBorder="0" applyAlignment="0" applyProtection="0"/>
    <xf numFmtId="0" fontId="51" fillId="50" borderId="0" applyNumberFormat="0" applyBorder="0" applyAlignment="0" applyProtection="0"/>
    <xf numFmtId="0" fontId="51" fillId="51" borderId="0" applyNumberFormat="0" applyBorder="0" applyAlignment="0" applyProtection="0"/>
    <xf numFmtId="0" fontId="51" fillId="52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3" borderId="0" applyNumberFormat="0" applyBorder="0" applyAlignment="0" applyProtection="0"/>
    <xf numFmtId="0" fontId="51" fillId="54" borderId="0" applyNumberFormat="0" applyBorder="0" applyAlignment="0" applyProtection="0"/>
    <xf numFmtId="0" fontId="51" fillId="55" borderId="0" applyNumberFormat="0" applyBorder="0" applyAlignment="0" applyProtection="0"/>
    <xf numFmtId="0" fontId="51" fillId="50" borderId="0" applyNumberFormat="0" applyBorder="0" applyAlignment="0" applyProtection="0"/>
    <xf numFmtId="0" fontId="51" fillId="51" borderId="0" applyNumberFormat="0" applyBorder="0" applyAlignment="0" applyProtection="0"/>
    <xf numFmtId="0" fontId="51" fillId="56" borderId="0" applyNumberFormat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175" fontId="56" fillId="0" borderId="19">
      <protection locked="0"/>
    </xf>
    <xf numFmtId="176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45" fillId="41" borderId="0" applyNumberFormat="0" applyBorder="0" applyAlignment="0" applyProtection="0"/>
    <xf numFmtId="0" fontId="47" fillId="32" borderId="13" applyNumberFormat="0" applyAlignment="0" applyProtection="0"/>
    <xf numFmtId="0" fontId="49" fillId="57" borderId="20" applyNumberFormat="0" applyAlignment="0" applyProtection="0"/>
    <xf numFmtId="180" fontId="57" fillId="0" borderId="0" applyFont="0" applyFill="0" applyBorder="0" applyAlignment="0" applyProtection="0"/>
    <xf numFmtId="181" fontId="57" fillId="0" borderId="0" applyFont="0" applyFill="0" applyBorder="0" applyAlignment="0" applyProtection="0"/>
    <xf numFmtId="3" fontId="58" fillId="0" borderId="0" applyFont="0" applyFill="0" applyBorder="0" applyAlignment="0" applyProtection="0"/>
    <xf numFmtId="175" fontId="59" fillId="58" borderId="19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89" fontId="57" fillId="0" borderId="0" applyFont="0" applyFill="0" applyBorder="0" applyAlignment="0" applyProtection="0"/>
    <xf numFmtId="178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14" fontId="42" fillId="0" borderId="0">
      <alignment vertical="top"/>
    </xf>
    <xf numFmtId="190" fontId="60" fillId="0" borderId="0">
      <alignment vertical="top"/>
    </xf>
    <xf numFmtId="167" fontId="4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69" fontId="61" fillId="0" borderId="0" applyFill="0" applyBorder="0" applyAlignment="0" applyProtection="0"/>
    <xf numFmtId="169" fontId="22" fillId="0" borderId="0" applyFill="0" applyBorder="0" applyAlignment="0" applyProtection="0"/>
    <xf numFmtId="169" fontId="62" fillId="0" borderId="0" applyFill="0" applyBorder="0" applyAlignment="0" applyProtection="0"/>
    <xf numFmtId="169" fontId="63" fillId="0" borderId="0" applyFill="0" applyBorder="0" applyAlignment="0" applyProtection="0"/>
    <xf numFmtId="169" fontId="64" fillId="0" borderId="0" applyFill="0" applyBorder="0" applyAlignment="0" applyProtection="0"/>
    <xf numFmtId="169" fontId="65" fillId="0" borderId="0" applyFill="0" applyBorder="0" applyAlignment="0" applyProtection="0"/>
    <xf numFmtId="169" fontId="66" fillId="0" borderId="0" applyFill="0" applyBorder="0" applyAlignment="0" applyProtection="0"/>
    <xf numFmtId="2" fontId="58" fillId="0" borderId="0" applyFont="0" applyFill="0" applyBorder="0" applyAlignment="0" applyProtection="0"/>
    <xf numFmtId="0" fontId="67" fillId="42" borderId="0" applyNumberFormat="0" applyBorder="0" applyAlignment="0" applyProtection="0"/>
    <xf numFmtId="0" fontId="68" fillId="0" borderId="0">
      <alignment vertical="top"/>
    </xf>
    <xf numFmtId="0" fontId="69" fillId="0" borderId="21" applyNumberFormat="0" applyFill="0" applyAlignment="0" applyProtection="0"/>
    <xf numFmtId="0" fontId="70" fillId="0" borderId="22" applyNumberFormat="0" applyFill="0" applyAlignment="0" applyProtection="0"/>
    <xf numFmtId="0" fontId="71" fillId="0" borderId="23" applyNumberFormat="0" applyFill="0" applyAlignment="0" applyProtection="0"/>
    <xf numFmtId="0" fontId="71" fillId="0" borderId="0" applyNumberFormat="0" applyFill="0" applyBorder="0" applyAlignment="0" applyProtection="0"/>
    <xf numFmtId="190" fontId="72" fillId="0" borderId="0">
      <alignment vertical="top"/>
    </xf>
    <xf numFmtId="175" fontId="73" fillId="0" borderId="0"/>
    <xf numFmtId="0" fontId="74" fillId="0" borderId="0" applyNumberFormat="0" applyFill="0" applyBorder="0" applyAlignment="0" applyProtection="0">
      <alignment vertical="top"/>
      <protection locked="0"/>
    </xf>
    <xf numFmtId="0" fontId="23" fillId="34" borderId="13" applyNumberFormat="0" applyAlignment="0" applyProtection="0"/>
    <xf numFmtId="190" fontId="52" fillId="0" borderId="0">
      <alignment vertical="top"/>
    </xf>
    <xf numFmtId="190" fontId="52" fillId="39" borderId="0">
      <alignment vertical="top"/>
    </xf>
    <xf numFmtId="179" fontId="52" fillId="38" borderId="0">
      <alignment vertical="top"/>
    </xf>
    <xf numFmtId="38" fontId="52" fillId="0" borderId="0">
      <alignment vertical="top"/>
    </xf>
    <xf numFmtId="0" fontId="48" fillId="0" borderId="24" applyNumberFormat="0" applyFill="0" applyAlignment="0" applyProtection="0"/>
    <xf numFmtId="0" fontId="46" fillId="59" borderId="0" applyNumberFormat="0" applyBorder="0" applyAlignment="0" applyProtection="0"/>
    <xf numFmtId="0" fontId="27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0" borderId="0"/>
    <xf numFmtId="0" fontId="20" fillId="60" borderId="25" applyNumberFormat="0" applyFont="0" applyAlignment="0" applyProtection="0"/>
    <xf numFmtId="182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44" fillId="32" borderId="26" applyNumberFormat="0" applyAlignment="0" applyProtection="0"/>
    <xf numFmtId="0" fontId="75" fillId="0" borderId="0" applyNumberFormat="0">
      <alignment horizontal="left"/>
    </xf>
    <xf numFmtId="4" fontId="76" fillId="36" borderId="26" applyNumberFormat="0" applyProtection="0">
      <alignment vertical="center"/>
    </xf>
    <xf numFmtId="4" fontId="77" fillId="36" borderId="26" applyNumberFormat="0" applyProtection="0">
      <alignment vertical="center"/>
    </xf>
    <xf numFmtId="4" fontId="76" fillId="36" borderId="26" applyNumberFormat="0" applyProtection="0">
      <alignment horizontal="left" vertical="center" indent="1"/>
    </xf>
    <xf numFmtId="4" fontId="76" fillId="36" borderId="26" applyNumberFormat="0" applyProtection="0">
      <alignment horizontal="left" vertical="center" indent="1"/>
    </xf>
    <xf numFmtId="0" fontId="57" fillId="61" borderId="26" applyNumberFormat="0" applyProtection="0">
      <alignment horizontal="left" vertical="center" indent="1"/>
    </xf>
    <xf numFmtId="4" fontId="76" fillId="62" borderId="26" applyNumberFormat="0" applyProtection="0">
      <alignment horizontal="right" vertical="center"/>
    </xf>
    <xf numFmtId="4" fontId="76" fillId="63" borderId="26" applyNumberFormat="0" applyProtection="0">
      <alignment horizontal="right" vertical="center"/>
    </xf>
    <xf numFmtId="4" fontId="76" fillId="64" borderId="26" applyNumberFormat="0" applyProtection="0">
      <alignment horizontal="right" vertical="center"/>
    </xf>
    <xf numFmtId="4" fontId="76" fillId="65" borderId="26" applyNumberFormat="0" applyProtection="0">
      <alignment horizontal="right" vertical="center"/>
    </xf>
    <xf numFmtId="4" fontId="76" fillId="66" borderId="26" applyNumberFormat="0" applyProtection="0">
      <alignment horizontal="right" vertical="center"/>
    </xf>
    <xf numFmtId="4" fontId="76" fillId="67" borderId="26" applyNumberFormat="0" applyProtection="0">
      <alignment horizontal="right" vertical="center"/>
    </xf>
    <xf numFmtId="4" fontId="76" fillId="68" borderId="26" applyNumberFormat="0" applyProtection="0">
      <alignment horizontal="right" vertical="center"/>
    </xf>
    <xf numFmtId="4" fontId="76" fillId="69" borderId="26" applyNumberFormat="0" applyProtection="0">
      <alignment horizontal="right" vertical="center"/>
    </xf>
    <xf numFmtId="4" fontId="76" fillId="37" borderId="26" applyNumberFormat="0" applyProtection="0">
      <alignment horizontal="right" vertical="center"/>
    </xf>
    <xf numFmtId="4" fontId="78" fillId="70" borderId="26" applyNumberFormat="0" applyProtection="0">
      <alignment horizontal="left" vertical="center" indent="1"/>
    </xf>
    <xf numFmtId="4" fontId="76" fillId="71" borderId="27" applyNumberFormat="0" applyProtection="0">
      <alignment horizontal="left" vertical="center" indent="1"/>
    </xf>
    <xf numFmtId="4" fontId="79" fillId="72" borderId="0" applyNumberFormat="0" applyProtection="0">
      <alignment horizontal="left" vertical="center" indent="1"/>
    </xf>
    <xf numFmtId="0" fontId="57" fillId="61" borderId="26" applyNumberFormat="0" applyProtection="0">
      <alignment horizontal="left" vertical="center" indent="1"/>
    </xf>
    <xf numFmtId="4" fontId="80" fillId="71" borderId="26" applyNumberFormat="0" applyProtection="0">
      <alignment horizontal="left" vertical="center" indent="1"/>
    </xf>
    <xf numFmtId="4" fontId="80" fillId="73" borderId="26" applyNumberFormat="0" applyProtection="0">
      <alignment horizontal="left" vertical="center" indent="1"/>
    </xf>
    <xf numFmtId="0" fontId="57" fillId="73" borderId="26" applyNumberFormat="0" applyProtection="0">
      <alignment horizontal="left" vertical="center" indent="1"/>
    </xf>
    <xf numFmtId="0" fontId="57" fillId="73" borderId="26" applyNumberFormat="0" applyProtection="0">
      <alignment horizontal="left" vertical="center" indent="1"/>
    </xf>
    <xf numFmtId="0" fontId="57" fillId="33" borderId="26" applyNumberFormat="0" applyProtection="0">
      <alignment horizontal="left" vertical="center" indent="1"/>
    </xf>
    <xf numFmtId="0" fontId="57" fillId="33" borderId="26" applyNumberFormat="0" applyProtection="0">
      <alignment horizontal="left" vertical="center" indent="1"/>
    </xf>
    <xf numFmtId="0" fontId="57" fillId="39" borderId="26" applyNumberFormat="0" applyProtection="0">
      <alignment horizontal="left" vertical="center" indent="1"/>
    </xf>
    <xf numFmtId="0" fontId="57" fillId="39" borderId="26" applyNumberFormat="0" applyProtection="0">
      <alignment horizontal="left" vertical="center" indent="1"/>
    </xf>
    <xf numFmtId="0" fontId="57" fillId="61" borderId="26" applyNumberFormat="0" applyProtection="0">
      <alignment horizontal="left" vertical="center" indent="1"/>
    </xf>
    <xf numFmtId="0" fontId="57" fillId="61" borderId="26" applyNumberFormat="0" applyProtection="0">
      <alignment horizontal="left" vertical="center" indent="1"/>
    </xf>
    <xf numFmtId="0" fontId="27" fillId="0" borderId="0"/>
    <xf numFmtId="4" fontId="76" fillId="74" borderId="26" applyNumberFormat="0" applyProtection="0">
      <alignment vertical="center"/>
    </xf>
    <xf numFmtId="4" fontId="77" fillId="74" borderId="26" applyNumberFormat="0" applyProtection="0">
      <alignment vertical="center"/>
    </xf>
    <xf numFmtId="4" fontId="76" fillId="74" borderId="26" applyNumberFormat="0" applyProtection="0">
      <alignment horizontal="left" vertical="center" indent="1"/>
    </xf>
    <xf numFmtId="4" fontId="76" fillId="74" borderId="26" applyNumberFormat="0" applyProtection="0">
      <alignment horizontal="left" vertical="center" indent="1"/>
    </xf>
    <xf numFmtId="4" fontId="76" fillId="71" borderId="26" applyNumberFormat="0" applyProtection="0">
      <alignment horizontal="right" vertical="center"/>
    </xf>
    <xf numFmtId="4" fontId="77" fillId="71" borderId="26" applyNumberFormat="0" applyProtection="0">
      <alignment horizontal="right" vertical="center"/>
    </xf>
    <xf numFmtId="0" fontId="57" fillId="61" borderId="26" applyNumberFormat="0" applyProtection="0">
      <alignment horizontal="left" vertical="center" indent="1"/>
    </xf>
    <xf numFmtId="0" fontId="57" fillId="61" borderId="26" applyNumberFormat="0" applyProtection="0">
      <alignment horizontal="left" vertical="center" indent="1"/>
    </xf>
    <xf numFmtId="0" fontId="81" fillId="0" borderId="0"/>
    <xf numFmtId="4" fontId="82" fillId="71" borderId="26" applyNumberFormat="0" applyProtection="0">
      <alignment horizontal="right" vertical="center"/>
    </xf>
    <xf numFmtId="0" fontId="26" fillId="0" borderId="0"/>
    <xf numFmtId="190" fontId="83" fillId="75" borderId="0">
      <alignment horizontal="right" vertical="top"/>
    </xf>
    <xf numFmtId="0" fontId="84" fillId="0" borderId="0" applyNumberFormat="0" applyFill="0" applyBorder="0" applyAlignment="0" applyProtection="0"/>
    <xf numFmtId="0" fontId="43" fillId="0" borderId="28" applyNumberFormat="0" applyFill="0" applyAlignment="0" applyProtection="0"/>
    <xf numFmtId="0" fontId="85" fillId="0" borderId="0" applyNumberFormat="0" applyFill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175" fontId="56" fillId="0" borderId="19">
      <protection locked="0"/>
    </xf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75" fontId="59" fillId="58" borderId="19"/>
    <xf numFmtId="49" fontId="89" fillId="0" borderId="0" applyBorder="0">
      <alignment vertical="center"/>
    </xf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3" fontId="59" fillId="0" borderId="1" applyBorder="0">
      <alignment vertical="center"/>
    </xf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88" fillId="0" borderId="0">
      <alignment horizontal="center" vertical="top" wrapText="1"/>
    </xf>
    <xf numFmtId="0" fontId="90" fillId="0" borderId="0">
      <alignment horizontal="centerContinuous" vertical="center"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184" fontId="91" fillId="38" borderId="1">
      <alignment wrapText="1"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9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9" fontId="20" fillId="0" borderId="0" applyBorder="0">
      <alignment vertical="top"/>
    </xf>
    <xf numFmtId="0" fontId="25" fillId="0" borderId="0"/>
    <xf numFmtId="49" fontId="20" fillId="0" borderId="0" applyBorder="0">
      <alignment vertical="top"/>
    </xf>
    <xf numFmtId="0" fontId="25" fillId="0" borderId="0"/>
    <xf numFmtId="0" fontId="27" fillId="0" borderId="0"/>
    <xf numFmtId="49" fontId="20" fillId="0" borderId="0" applyBorder="0">
      <alignment vertical="top"/>
    </xf>
    <xf numFmtId="49" fontId="20" fillId="0" borderId="0" applyBorder="0">
      <alignment vertical="top"/>
    </xf>
    <xf numFmtId="49" fontId="20" fillId="0" borderId="0" applyBorder="0">
      <alignment vertical="top"/>
    </xf>
    <xf numFmtId="49" fontId="20" fillId="0" borderId="0" applyBorder="0">
      <alignment vertical="top"/>
    </xf>
    <xf numFmtId="49" fontId="20" fillId="0" borderId="0" applyBorder="0">
      <alignment vertical="top"/>
    </xf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27" fillId="0" borderId="0" applyFont="0" applyFill="0" applyBorder="0" applyProtection="0">
      <alignment horizontal="center" vertical="center" wrapText="1"/>
    </xf>
    <xf numFmtId="0" fontId="27" fillId="0" borderId="0" applyNumberFormat="0" applyFont="0" applyFill="0" applyBorder="0" applyProtection="0">
      <alignment horizontal="justify" vertical="center" wrapText="1"/>
    </xf>
    <xf numFmtId="169" fontId="93" fillId="36" borderId="29" applyNumberFormat="0" applyBorder="0" applyAlignment="0">
      <alignment vertical="center"/>
      <protection locked="0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7" fillId="60" borderId="25" applyNumberFormat="0" applyFont="0" applyAlignment="0" applyProtection="0"/>
    <xf numFmtId="0" fontId="27" fillId="60" borderId="25" applyNumberFormat="0" applyFont="0" applyAlignment="0" applyProtection="0"/>
    <xf numFmtId="0" fontId="27" fillId="60" borderId="25" applyNumberFormat="0" applyFont="0" applyAlignment="0" applyProtection="0"/>
    <xf numFmtId="0" fontId="27" fillId="60" borderId="25" applyNumberFormat="0" applyFont="0" applyAlignment="0" applyProtection="0"/>
    <xf numFmtId="0" fontId="27" fillId="60" borderId="25" applyNumberFormat="0" applyFont="0" applyAlignment="0" applyProtection="0"/>
    <xf numFmtId="0" fontId="27" fillId="60" borderId="25" applyNumberFormat="0" applyFont="0" applyAlignment="0" applyProtection="0"/>
    <xf numFmtId="0" fontId="27" fillId="60" borderId="25" applyNumberFormat="0" applyFont="0" applyAlignment="0" applyProtection="0"/>
    <xf numFmtId="0" fontId="27" fillId="60" borderId="25" applyNumberFormat="0" applyFont="0" applyAlignment="0" applyProtection="0"/>
    <xf numFmtId="0" fontId="2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26" fillId="0" borderId="0"/>
    <xf numFmtId="190" fontId="22" fillId="0" borderId="0">
      <alignment vertical="top"/>
    </xf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9" fontId="33" fillId="0" borderId="0">
      <alignment horizontal="center"/>
    </xf>
    <xf numFmtId="49" fontId="33" fillId="0" borderId="0">
      <alignment horizontal="center"/>
    </xf>
    <xf numFmtId="49" fontId="33" fillId="0" borderId="0">
      <alignment horizontal="center"/>
    </xf>
    <xf numFmtId="49" fontId="33" fillId="0" borderId="0">
      <alignment horizontal="center"/>
    </xf>
    <xf numFmtId="49" fontId="33" fillId="0" borderId="0">
      <alignment horizontal="center"/>
    </xf>
    <xf numFmtId="49" fontId="33" fillId="0" borderId="0">
      <alignment horizontal="center"/>
    </xf>
    <xf numFmtId="49" fontId="33" fillId="0" borderId="0">
      <alignment horizontal="center"/>
    </xf>
    <xf numFmtId="49" fontId="33" fillId="0" borderId="0">
      <alignment horizontal="center"/>
    </xf>
    <xf numFmtId="49" fontId="33" fillId="0" borderId="0">
      <alignment horizontal="center"/>
    </xf>
    <xf numFmtId="185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2" fontId="33" fillId="0" borderId="0" applyFill="0" applyBorder="0" applyAlignment="0" applyProtection="0"/>
    <xf numFmtId="2" fontId="33" fillId="0" borderId="0" applyFill="0" applyBorder="0" applyAlignment="0" applyProtection="0"/>
    <xf numFmtId="2" fontId="33" fillId="0" borderId="0" applyFill="0" applyBorder="0" applyAlignment="0" applyProtection="0"/>
    <xf numFmtId="2" fontId="33" fillId="0" borderId="0" applyFill="0" applyBorder="0" applyAlignment="0" applyProtection="0"/>
    <xf numFmtId="2" fontId="33" fillId="0" borderId="0" applyFill="0" applyBorder="0" applyAlignment="0" applyProtection="0"/>
    <xf numFmtId="2" fontId="33" fillId="0" borderId="0" applyFill="0" applyBorder="0" applyAlignment="0" applyProtection="0"/>
    <xf numFmtId="2" fontId="33" fillId="0" borderId="0" applyFill="0" applyBorder="0" applyAlignment="0" applyProtection="0"/>
    <xf numFmtId="2" fontId="33" fillId="0" borderId="0" applyFill="0" applyBorder="0" applyAlignment="0" applyProtection="0"/>
    <xf numFmtId="2" fontId="33" fillId="0" borderId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7" fillId="0" borderId="0" applyFont="0" applyFill="0" applyBorder="0" applyAlignment="0" applyProtection="0"/>
    <xf numFmtId="4" fontId="20" fillId="38" borderId="0" applyBorder="0">
      <alignment horizontal="right"/>
    </xf>
    <xf numFmtId="4" fontId="20" fillId="38" borderId="0" applyBorder="0">
      <alignment horizontal="right"/>
    </xf>
    <xf numFmtId="4" fontId="20" fillId="38" borderId="0" applyBorder="0">
      <alignment horizontal="right"/>
    </xf>
    <xf numFmtId="4" fontId="20" fillId="76" borderId="17" applyBorder="0">
      <alignment horizontal="right"/>
    </xf>
    <xf numFmtId="4" fontId="20" fillId="38" borderId="1" applyFont="0" applyBorder="0">
      <alignment horizontal="right"/>
    </xf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187" fontId="27" fillId="0" borderId="1" applyFont="0" applyFill="0" applyBorder="0" applyProtection="0">
      <alignment horizontal="center" vertical="center"/>
    </xf>
    <xf numFmtId="188" fontId="53" fillId="0" borderId="0">
      <protection locked="0"/>
    </xf>
    <xf numFmtId="0" fontId="56" fillId="0" borderId="1" applyBorder="0">
      <alignment horizontal="center" vertical="center" wrapText="1"/>
    </xf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8" applyNumberFormat="0" applyAlignment="0" applyProtection="0"/>
    <xf numFmtId="0" fontId="13" fillId="5" borderId="7" applyNumberFormat="0" applyAlignment="0" applyProtection="0"/>
    <xf numFmtId="0" fontId="14" fillId="0" borderId="9" applyNumberFormat="0" applyFill="0" applyAlignment="0" applyProtection="0"/>
    <xf numFmtId="0" fontId="15" fillId="6" borderId="10" applyNumberFormat="0" applyAlignment="0" applyProtection="0"/>
    <xf numFmtId="0" fontId="16" fillId="0" borderId="0" applyNumberFormat="0" applyFill="0" applyBorder="0" applyAlignment="0" applyProtection="0"/>
    <xf numFmtId="0" fontId="20" fillId="7" borderId="1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19" fillId="31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8" applyNumberFormat="0" applyAlignment="0" applyProtection="0"/>
    <xf numFmtId="0" fontId="13" fillId="5" borderId="7" applyNumberFormat="0" applyAlignment="0" applyProtection="0"/>
    <xf numFmtId="0" fontId="14" fillId="0" borderId="9" applyNumberFormat="0" applyFill="0" applyAlignment="0" applyProtection="0"/>
    <xf numFmtId="0" fontId="15" fillId="6" borderId="10" applyNumberFormat="0" applyAlignment="0" applyProtection="0"/>
    <xf numFmtId="0" fontId="16" fillId="0" borderId="0" applyNumberFormat="0" applyFill="0" applyBorder="0" applyAlignment="0" applyProtection="0"/>
    <xf numFmtId="0" fontId="20" fillId="7" borderId="1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19" fillId="31" borderId="0" applyNumberFormat="0" applyBorder="0" applyAlignment="0" applyProtection="0"/>
    <xf numFmtId="187" fontId="20" fillId="36" borderId="0">
      <protection locked="0"/>
    </xf>
    <xf numFmtId="184" fontId="20" fillId="36" borderId="0">
      <protection locked="0"/>
    </xf>
    <xf numFmtId="191" fontId="20" fillId="36" borderId="0">
      <protection locked="0"/>
    </xf>
    <xf numFmtId="0" fontId="94" fillId="0" borderId="0" applyNumberFormat="0" applyFill="0" applyBorder="0" applyAlignment="0" applyProtection="0">
      <alignment horizontal="left" vertical="center"/>
    </xf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8" applyNumberFormat="0" applyAlignment="0" applyProtection="0"/>
    <xf numFmtId="0" fontId="13" fillId="5" borderId="7" applyNumberFormat="0" applyAlignment="0" applyProtection="0"/>
    <xf numFmtId="0" fontId="14" fillId="0" borderId="9" applyNumberFormat="0" applyFill="0" applyAlignment="0" applyProtection="0"/>
    <xf numFmtId="0" fontId="15" fillId="6" borderId="10" applyNumberFormat="0" applyAlignment="0" applyProtection="0"/>
    <xf numFmtId="0" fontId="16" fillId="0" borderId="0" applyNumberFormat="0" applyFill="0" applyBorder="0" applyAlignment="0" applyProtection="0"/>
    <xf numFmtId="0" fontId="20" fillId="7" borderId="1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19" fillId="31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8" applyNumberFormat="0" applyAlignment="0" applyProtection="0"/>
    <xf numFmtId="0" fontId="13" fillId="5" borderId="7" applyNumberFormat="0" applyAlignment="0" applyProtection="0"/>
    <xf numFmtId="0" fontId="14" fillId="0" borderId="9" applyNumberFormat="0" applyFill="0" applyAlignment="0" applyProtection="0"/>
    <xf numFmtId="0" fontId="15" fillId="6" borderId="10" applyNumberFormat="0" applyAlignment="0" applyProtection="0"/>
    <xf numFmtId="0" fontId="16" fillId="0" borderId="0" applyNumberFormat="0" applyFill="0" applyBorder="0" applyAlignment="0" applyProtection="0"/>
    <xf numFmtId="0" fontId="20" fillId="7" borderId="1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19" fillId="31" borderId="0" applyNumberFormat="0" applyBorder="0" applyAlignment="0" applyProtection="0"/>
    <xf numFmtId="0" fontId="94" fillId="0" borderId="0" applyNumberFormat="0" applyFill="0" applyBorder="0" applyAlignment="0" applyProtection="0">
      <alignment horizontal="left" vertical="center"/>
    </xf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8" applyNumberFormat="0" applyAlignment="0" applyProtection="0"/>
    <xf numFmtId="0" fontId="13" fillId="5" borderId="7" applyNumberFormat="0" applyAlignment="0" applyProtection="0"/>
    <xf numFmtId="0" fontId="14" fillId="0" borderId="9" applyNumberFormat="0" applyFill="0" applyAlignment="0" applyProtection="0"/>
    <xf numFmtId="0" fontId="15" fillId="6" borderId="10" applyNumberFormat="0" applyAlignment="0" applyProtection="0"/>
    <xf numFmtId="0" fontId="16" fillId="0" borderId="0" applyNumberFormat="0" applyFill="0" applyBorder="0" applyAlignment="0" applyProtection="0"/>
    <xf numFmtId="0" fontId="20" fillId="7" borderId="1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19" fillId="31" borderId="0" applyNumberFormat="0" applyBorder="0" applyAlignment="0" applyProtection="0"/>
    <xf numFmtId="0" fontId="57" fillId="0" borderId="0"/>
    <xf numFmtId="0" fontId="95" fillId="0" borderId="0"/>
  </cellStyleXfs>
  <cellXfs count="42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2" fillId="0" borderId="1" xfId="0" applyFont="1" applyFill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8" fillId="0" borderId="0" xfId="0" applyFont="1"/>
    <xf numFmtId="0" fontId="0" fillId="0" borderId="0" xfId="0" applyFont="1"/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" fontId="18" fillId="77" borderId="1" xfId="0" applyNumberFormat="1" applyFont="1" applyFill="1" applyBorder="1" applyAlignment="1">
      <alignment horizontal="center" vertical="center"/>
    </xf>
    <xf numFmtId="0" fontId="18" fillId="78" borderId="1" xfId="0" applyFont="1" applyFill="1" applyBorder="1" applyAlignment="1">
      <alignment horizontal="center" vertical="center" wrapText="1"/>
    </xf>
    <xf numFmtId="0" fontId="18" fillId="78" borderId="1" xfId="0" applyFont="1" applyFill="1" applyBorder="1" applyAlignment="1">
      <alignment horizontal="left" vertical="center" wrapText="1"/>
    </xf>
    <xf numFmtId="0" fontId="18" fillId="78" borderId="1" xfId="0" applyFont="1" applyFill="1" applyBorder="1" applyAlignment="1">
      <alignment horizontal="left" vertical="center"/>
    </xf>
    <xf numFmtId="4" fontId="0" fillId="0" borderId="0" xfId="0" applyNumberFormat="1"/>
    <xf numFmtId="49" fontId="18" fillId="77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8" fillId="77" borderId="2" xfId="0" applyFont="1" applyFill="1" applyBorder="1" applyAlignment="1">
      <alignment horizontal="center" vertical="center" wrapText="1"/>
    </xf>
    <xf numFmtId="0" fontId="18" fillId="77" borderId="3" xfId="0" applyFont="1" applyFill="1" applyBorder="1" applyAlignment="1">
      <alignment horizontal="center" vertical="center" wrapText="1"/>
    </xf>
    <xf numFmtId="0" fontId="18" fillId="77" borderId="1" xfId="0" applyFont="1" applyFill="1" applyBorder="1" applyAlignment="1">
      <alignment horizontal="center" vertical="center" wrapText="1"/>
    </xf>
    <xf numFmtId="0" fontId="18" fillId="77" borderId="30" xfId="0" applyFont="1" applyFill="1" applyBorder="1" applyAlignment="1">
      <alignment horizontal="center" vertical="center" wrapText="1"/>
    </xf>
    <xf numFmtId="0" fontId="18" fillId="77" borderId="31" xfId="0" applyFont="1" applyFill="1" applyBorder="1" applyAlignment="1">
      <alignment horizontal="center" vertical="center" wrapText="1"/>
    </xf>
  </cellXfs>
  <cellStyles count="1621">
    <cellStyle name=" 1" xfId="41"/>
    <cellStyle name=" 1 2" xfId="42"/>
    <cellStyle name=" 1_Stage1" xfId="43"/>
    <cellStyle name="%" xfId="130"/>
    <cellStyle name="%_Inputs" xfId="131"/>
    <cellStyle name="%_Inputs (const)" xfId="132"/>
    <cellStyle name="%_Inputs Co" xfId="133"/>
    <cellStyle name="_Model_RAB Мой" xfId="134"/>
    <cellStyle name="_Model_RAB Мой_46EE.2011(v1.0)" xfId="135"/>
    <cellStyle name="_Model_RAB Мой_BALANCE.WARM.2011YEAR.NEW.UPDATE.SCHEME" xfId="136"/>
    <cellStyle name="_Model_RAB Мой_NADB.JNVLS.APTEKA.2011(v1.3.3)" xfId="137"/>
    <cellStyle name="_Model_RAB Мой_NADB.JNVLS.APTEKA.2011(v1.3.4)" xfId="138"/>
    <cellStyle name="_Model_RAB Мой_PR.PROG.WARM.NOTCOMBI.2012.2.16_v1.4(04.04.11) " xfId="44"/>
    <cellStyle name="_Model_RAB Мой_PREDEL.JKH.UTV.2011(v1.0.1)" xfId="139"/>
    <cellStyle name="_Model_RAB Мой_UPDATE.46EE.2011.TO.1.1" xfId="140"/>
    <cellStyle name="_Model_RAB Мой_UPDATE.BALANCE.WARM.2011YEAR.TO.1.1" xfId="141"/>
    <cellStyle name="_Model_RAB Мой_Книга2_PR.PROG.WARM.NOTCOMBI.2012.2.16_v1.4(04.04.11) " xfId="45"/>
    <cellStyle name="_Model_RAB_MRSK_svod" xfId="142"/>
    <cellStyle name="_Model_RAB_MRSK_svod_46EE.2011(v1.0)" xfId="143"/>
    <cellStyle name="_Model_RAB_MRSK_svod_BALANCE.WARM.2011YEAR.NEW.UPDATE.SCHEME" xfId="144"/>
    <cellStyle name="_Model_RAB_MRSK_svod_NADB.JNVLS.APTEKA.2011(v1.3.3)" xfId="145"/>
    <cellStyle name="_Model_RAB_MRSK_svod_NADB.JNVLS.APTEKA.2011(v1.3.4)" xfId="146"/>
    <cellStyle name="_Model_RAB_MRSK_svod_PR.PROG.WARM.NOTCOMBI.2012.2.16_v1.4(04.04.11) " xfId="46"/>
    <cellStyle name="_Model_RAB_MRSK_svod_PREDEL.JKH.UTV.2011(v1.0.1)" xfId="147"/>
    <cellStyle name="_Model_RAB_MRSK_svod_UPDATE.46EE.2011.TO.1.1" xfId="148"/>
    <cellStyle name="_Model_RAB_MRSK_svod_UPDATE.BALANCE.WARM.2011YEAR.TO.1.1" xfId="149"/>
    <cellStyle name="_Model_RAB_MRSK_svod_Книга2_PR.PROG.WARM.NOTCOMBI.2012.2.16_v1.4(04.04.11) " xfId="47"/>
    <cellStyle name="_ВО ОП ТЭС-ОТ- 2007" xfId="150"/>
    <cellStyle name="_ВФ ОАО ТЭС-ОТ- 2009" xfId="151"/>
    <cellStyle name="_выручка по присоединениям2" xfId="152"/>
    <cellStyle name="_Договор аренды ЯЭ с разбивкой" xfId="153"/>
    <cellStyle name="_Исходные данные для модели" xfId="154"/>
    <cellStyle name="_МОДЕЛЬ_1 (2)" xfId="155"/>
    <cellStyle name="_МОДЕЛЬ_1 (2)_46EE.2011(v1.0)" xfId="156"/>
    <cellStyle name="_МОДЕЛЬ_1 (2)_BALANCE.WARM.2011YEAR.NEW.UPDATE.SCHEME" xfId="157"/>
    <cellStyle name="_МОДЕЛЬ_1 (2)_NADB.JNVLS.APTEKA.2011(v1.3.3)" xfId="158"/>
    <cellStyle name="_МОДЕЛЬ_1 (2)_NADB.JNVLS.APTEKA.2011(v1.3.4)" xfId="159"/>
    <cellStyle name="_МОДЕЛЬ_1 (2)_PR.PROG.WARM.NOTCOMBI.2012.2.16_v1.4(04.04.11) " xfId="48"/>
    <cellStyle name="_МОДЕЛЬ_1 (2)_PREDEL.JKH.UTV.2011(v1.0.1)" xfId="160"/>
    <cellStyle name="_МОДЕЛЬ_1 (2)_UPDATE.46EE.2011.TO.1.1" xfId="161"/>
    <cellStyle name="_МОДЕЛЬ_1 (2)_UPDATE.BALANCE.WARM.2011YEAR.TO.1.1" xfId="162"/>
    <cellStyle name="_МОДЕЛЬ_1 (2)_Книга2_PR.PROG.WARM.NOTCOMBI.2012.2.16_v1.4(04.04.11) " xfId="49"/>
    <cellStyle name="_НВВ 2009 постатейно свод по филиалам_09_02_09" xfId="163"/>
    <cellStyle name="_НВВ 2009 постатейно свод по филиалам_для Валентина" xfId="164"/>
    <cellStyle name="_Омск" xfId="165"/>
    <cellStyle name="_ОТ ИД 2009" xfId="166"/>
    <cellStyle name="_пр 5 тариф RAB" xfId="167"/>
    <cellStyle name="_пр 5 тариф RAB_46EE.2011(v1.0)" xfId="168"/>
    <cellStyle name="_пр 5 тариф RAB_BALANCE.WARM.2011YEAR.NEW.UPDATE.SCHEME" xfId="169"/>
    <cellStyle name="_пр 5 тариф RAB_NADB.JNVLS.APTEKA.2011(v1.3.3)" xfId="170"/>
    <cellStyle name="_пр 5 тариф RAB_NADB.JNVLS.APTEKA.2011(v1.3.4)" xfId="171"/>
    <cellStyle name="_пр 5 тариф RAB_PR.PROG.WARM.NOTCOMBI.2012.2.16_v1.4(04.04.11) " xfId="50"/>
    <cellStyle name="_пр 5 тариф RAB_PREDEL.JKH.UTV.2011(v1.0.1)" xfId="172"/>
    <cellStyle name="_пр 5 тариф RAB_UPDATE.46EE.2011.TO.1.1" xfId="173"/>
    <cellStyle name="_пр 5 тариф RAB_UPDATE.BALANCE.WARM.2011YEAR.TO.1.1" xfId="174"/>
    <cellStyle name="_пр 5 тариф RAB_Книга2_PR.PROG.WARM.NOTCOMBI.2012.2.16_v1.4(04.04.11) " xfId="51"/>
    <cellStyle name="_Предожение _ДБП_2009 г ( согласованные БП)  (2)" xfId="175"/>
    <cellStyle name="_Приложение МТС-3-КС" xfId="176"/>
    <cellStyle name="_Приложение-МТС--2-1" xfId="177"/>
    <cellStyle name="_Расчет RAB_22072008" xfId="178"/>
    <cellStyle name="_Расчет RAB_22072008_46EE.2011(v1.0)" xfId="179"/>
    <cellStyle name="_Расчет RAB_22072008_BALANCE.WARM.2011YEAR.NEW.UPDATE.SCHEME" xfId="180"/>
    <cellStyle name="_Расчет RAB_22072008_NADB.JNVLS.APTEKA.2011(v1.3.3)" xfId="181"/>
    <cellStyle name="_Расчет RAB_22072008_NADB.JNVLS.APTEKA.2011(v1.3.4)" xfId="182"/>
    <cellStyle name="_Расчет RAB_22072008_PR.PROG.WARM.NOTCOMBI.2012.2.16_v1.4(04.04.11) " xfId="52"/>
    <cellStyle name="_Расчет RAB_22072008_PREDEL.JKH.UTV.2011(v1.0.1)" xfId="183"/>
    <cellStyle name="_Расчет RAB_22072008_UPDATE.46EE.2011.TO.1.1" xfId="184"/>
    <cellStyle name="_Расчет RAB_22072008_UPDATE.BALANCE.WARM.2011YEAR.TO.1.1" xfId="185"/>
    <cellStyle name="_Расчет RAB_22072008_Книга2_PR.PROG.WARM.NOTCOMBI.2012.2.16_v1.4(04.04.11) " xfId="53"/>
    <cellStyle name="_Расчет RAB_Лен и МОЭСК_с 2010 года_14.04.2009_со сглаж_version 3.0_без ФСК" xfId="186"/>
    <cellStyle name="_Расчет RAB_Лен и МОЭСК_с 2010 года_14.04.2009_со сглаж_version 3.0_без ФСК_46EE.2011(v1.0)" xfId="187"/>
    <cellStyle name="_Расчет RAB_Лен и МОЭСК_с 2010 года_14.04.2009_со сглаж_version 3.0_без ФСК_BALANCE.WARM.2011YEAR.NEW.UPDATE.SCHEME" xfId="188"/>
    <cellStyle name="_Расчет RAB_Лен и МОЭСК_с 2010 года_14.04.2009_со сглаж_version 3.0_без ФСК_NADB.JNVLS.APTEKA.2011(v1.3.3)" xfId="189"/>
    <cellStyle name="_Расчет RAB_Лен и МОЭСК_с 2010 года_14.04.2009_со сглаж_version 3.0_без ФСК_NADB.JNVLS.APTEKA.2011(v1.3.4)" xfId="190"/>
    <cellStyle name="_Расчет RAB_Лен и МОЭСК_с 2010 года_14.04.2009_со сглаж_version 3.0_без ФСК_PR.PROG.WARM.NOTCOMBI.2012.2.16_v1.4(04.04.11) " xfId="54"/>
    <cellStyle name="_Расчет RAB_Лен и МОЭСК_с 2010 года_14.04.2009_со сглаж_version 3.0_без ФСК_PREDEL.JKH.UTV.2011(v1.0.1)" xfId="191"/>
    <cellStyle name="_Расчет RAB_Лен и МОЭСК_с 2010 года_14.04.2009_со сглаж_version 3.0_без ФСК_UPDATE.46EE.2011.TO.1.1" xfId="192"/>
    <cellStyle name="_Расчет RAB_Лен и МОЭСК_с 2010 года_14.04.2009_со сглаж_version 3.0_без ФСК_UPDATE.BALANCE.WARM.2011YEAR.TO.1.1" xfId="193"/>
    <cellStyle name="_Расчет RAB_Лен и МОЭСК_с 2010 года_14.04.2009_со сглаж_version 3.0_без ФСК_Книга2_PR.PROG.WARM.NOTCOMBI.2012.2.16_v1.4(04.04.11) " xfId="55"/>
    <cellStyle name="_Свод по ИПР (2)" xfId="194"/>
    <cellStyle name="_таблицы для расчетов28-04-08_2006-2009_прибыль корр_по ИА" xfId="195"/>
    <cellStyle name="_таблицы для расчетов28-04-08_2006-2009с ИА" xfId="196"/>
    <cellStyle name="_Форма 6  РТК.xls(отчет по Адр пр. ЛО)" xfId="197"/>
    <cellStyle name="_Формат разбивки по МРСК_РСК" xfId="198"/>
    <cellStyle name="_Формат_для Согласования" xfId="199"/>
    <cellStyle name="_экон.форм-т ВО 1 с разбивкой" xfId="200"/>
    <cellStyle name="”€ќђќ‘ћ‚›‰" xfId="201"/>
    <cellStyle name="”€љ‘€ђћ‚ђќќ›‰" xfId="202"/>
    <cellStyle name="”ќђќ‘ћ‚›‰" xfId="203"/>
    <cellStyle name="”љ‘ђћ‚ђќќ›‰" xfId="204"/>
    <cellStyle name="„…ќ…†ќ›‰" xfId="205"/>
    <cellStyle name="€’ћѓћ‚›‰" xfId="206"/>
    <cellStyle name="‡ђѓћ‹ћ‚ћљ1" xfId="207"/>
    <cellStyle name="‡ђѓћ‹ћ‚ћљ2" xfId="208"/>
    <cellStyle name="’ћѓћ‚›‰" xfId="209"/>
    <cellStyle name="20% - Accent1" xfId="210"/>
    <cellStyle name="20% - Accent1 2" xfId="211"/>
    <cellStyle name="20% - Accent1_46EE.2011(v1.0)" xfId="212"/>
    <cellStyle name="20% - Accent2" xfId="213"/>
    <cellStyle name="20% - Accent2 2" xfId="214"/>
    <cellStyle name="20% - Accent2_46EE.2011(v1.0)" xfId="215"/>
    <cellStyle name="20% - Accent3" xfId="216"/>
    <cellStyle name="20% - Accent3 2" xfId="217"/>
    <cellStyle name="20% - Accent3_46EE.2011(v1.0)" xfId="218"/>
    <cellStyle name="20% - Accent4" xfId="219"/>
    <cellStyle name="20% - Accent4 2" xfId="220"/>
    <cellStyle name="20% - Accent4_46EE.2011(v1.0)" xfId="221"/>
    <cellStyle name="20% - Accent5" xfId="222"/>
    <cellStyle name="20% - Accent5 2" xfId="223"/>
    <cellStyle name="20% - Accent5_46EE.2011(v1.0)" xfId="224"/>
    <cellStyle name="20% - Accent6" xfId="225"/>
    <cellStyle name="20% - Accent6 2" xfId="226"/>
    <cellStyle name="20% - Accent6_46EE.2011(v1.0)" xfId="227"/>
    <cellStyle name="20% - Акцент1" xfId="17" builtinId="30" hidden="1"/>
    <cellStyle name="20% - Акцент1" xfId="107" builtinId="30" hidden="1"/>
    <cellStyle name="20% - Акцент1" xfId="1431" builtinId="30" hidden="1"/>
    <cellStyle name="20% - Акцент1" xfId="1471" builtinId="30" hidden="1"/>
    <cellStyle name="20% - Акцент1" xfId="1515" builtinId="30" hidden="1"/>
    <cellStyle name="20% - Акцент1" xfId="1555" builtinId="30" hidden="1"/>
    <cellStyle name="20% - Акцент1" xfId="1596" builtinId="30" hidden="1"/>
    <cellStyle name="20% - Акцент1 2" xfId="228"/>
    <cellStyle name="20% - Акцент1 2 2" xfId="229"/>
    <cellStyle name="20% - Акцент1 2_46EE.2011(v1.0)" xfId="230"/>
    <cellStyle name="20% - Акцент1 3" xfId="231"/>
    <cellStyle name="20% - Акцент1 3 2" xfId="232"/>
    <cellStyle name="20% - Акцент1 3_46EE.2011(v1.0)" xfId="233"/>
    <cellStyle name="20% - Акцент1 4" xfId="234"/>
    <cellStyle name="20% - Акцент1 4 2" xfId="235"/>
    <cellStyle name="20% - Акцент1 4_46EE.2011(v1.0)" xfId="236"/>
    <cellStyle name="20% - Акцент1 5" xfId="237"/>
    <cellStyle name="20% - Акцент1 5 2" xfId="238"/>
    <cellStyle name="20% - Акцент1 5_46EE.2011(v1.0)" xfId="239"/>
    <cellStyle name="20% - Акцент1 6" xfId="240"/>
    <cellStyle name="20% - Акцент1 6 2" xfId="241"/>
    <cellStyle name="20% - Акцент1 6_46EE.2011(v1.0)" xfId="242"/>
    <cellStyle name="20% - Акцент1 7" xfId="243"/>
    <cellStyle name="20% - Акцент1 7 2" xfId="244"/>
    <cellStyle name="20% - Акцент1 7_46EE.2011(v1.0)" xfId="245"/>
    <cellStyle name="20% - Акцент1 8" xfId="246"/>
    <cellStyle name="20% - Акцент1 8 2" xfId="247"/>
    <cellStyle name="20% - Акцент1 8_46EE.2011(v1.0)" xfId="248"/>
    <cellStyle name="20% - Акцент1 9" xfId="249"/>
    <cellStyle name="20% - Акцент1 9 2" xfId="250"/>
    <cellStyle name="20% - Акцент1 9_46EE.2011(v1.0)" xfId="251"/>
    <cellStyle name="20% - Акцент2" xfId="21" builtinId="34" hidden="1"/>
    <cellStyle name="20% - Акцент2" xfId="111" builtinId="34" hidden="1"/>
    <cellStyle name="20% - Акцент2" xfId="1435" builtinId="34" hidden="1"/>
    <cellStyle name="20% - Акцент2" xfId="1475" builtinId="34" hidden="1"/>
    <cellStyle name="20% - Акцент2" xfId="1519" builtinId="34" hidden="1"/>
    <cellStyle name="20% - Акцент2" xfId="1559" builtinId="34" hidden="1"/>
    <cellStyle name="20% - Акцент2" xfId="1600" builtinId="34" hidden="1"/>
    <cellStyle name="20% - Акцент2 2" xfId="252"/>
    <cellStyle name="20% - Акцент2 2 2" xfId="253"/>
    <cellStyle name="20% - Акцент2 2_46EE.2011(v1.0)" xfId="254"/>
    <cellStyle name="20% - Акцент2 3" xfId="255"/>
    <cellStyle name="20% - Акцент2 3 2" xfId="256"/>
    <cellStyle name="20% - Акцент2 3_46EE.2011(v1.0)" xfId="257"/>
    <cellStyle name="20% - Акцент2 4" xfId="258"/>
    <cellStyle name="20% - Акцент2 4 2" xfId="259"/>
    <cellStyle name="20% - Акцент2 4_46EE.2011(v1.0)" xfId="260"/>
    <cellStyle name="20% - Акцент2 5" xfId="261"/>
    <cellStyle name="20% - Акцент2 5 2" xfId="262"/>
    <cellStyle name="20% - Акцент2 5_46EE.2011(v1.0)" xfId="263"/>
    <cellStyle name="20% - Акцент2 6" xfId="264"/>
    <cellStyle name="20% - Акцент2 6 2" xfId="265"/>
    <cellStyle name="20% - Акцент2 6_46EE.2011(v1.0)" xfId="266"/>
    <cellStyle name="20% - Акцент2 7" xfId="267"/>
    <cellStyle name="20% - Акцент2 7 2" xfId="268"/>
    <cellStyle name="20% - Акцент2 7_46EE.2011(v1.0)" xfId="269"/>
    <cellStyle name="20% - Акцент2 8" xfId="270"/>
    <cellStyle name="20% - Акцент2 8 2" xfId="271"/>
    <cellStyle name="20% - Акцент2 8_46EE.2011(v1.0)" xfId="272"/>
    <cellStyle name="20% - Акцент2 9" xfId="273"/>
    <cellStyle name="20% - Акцент2 9 2" xfId="274"/>
    <cellStyle name="20% - Акцент2 9_46EE.2011(v1.0)" xfId="275"/>
    <cellStyle name="20% - Акцент3" xfId="25" builtinId="38" hidden="1"/>
    <cellStyle name="20% - Акцент3" xfId="115" builtinId="38" hidden="1"/>
    <cellStyle name="20% - Акцент3" xfId="1439" builtinId="38" hidden="1"/>
    <cellStyle name="20% - Акцент3" xfId="1479" builtinId="38" hidden="1"/>
    <cellStyle name="20% - Акцент3" xfId="1523" builtinId="38" hidden="1"/>
    <cellStyle name="20% - Акцент3" xfId="1563" builtinId="38" hidden="1"/>
    <cellStyle name="20% - Акцент3" xfId="1604" builtinId="38" hidden="1"/>
    <cellStyle name="20% - Акцент3 2" xfId="276"/>
    <cellStyle name="20% - Акцент3 2 2" xfId="277"/>
    <cellStyle name="20% - Акцент3 2_46EE.2011(v1.0)" xfId="278"/>
    <cellStyle name="20% - Акцент3 3" xfId="279"/>
    <cellStyle name="20% - Акцент3 3 2" xfId="280"/>
    <cellStyle name="20% - Акцент3 3_46EE.2011(v1.0)" xfId="281"/>
    <cellStyle name="20% - Акцент3 4" xfId="282"/>
    <cellStyle name="20% - Акцент3 4 2" xfId="283"/>
    <cellStyle name="20% - Акцент3 4_46EE.2011(v1.0)" xfId="284"/>
    <cellStyle name="20% - Акцент3 5" xfId="285"/>
    <cellStyle name="20% - Акцент3 5 2" xfId="286"/>
    <cellStyle name="20% - Акцент3 5_46EE.2011(v1.0)" xfId="287"/>
    <cellStyle name="20% - Акцент3 6" xfId="288"/>
    <cellStyle name="20% - Акцент3 6 2" xfId="289"/>
    <cellStyle name="20% - Акцент3 6_46EE.2011(v1.0)" xfId="290"/>
    <cellStyle name="20% - Акцент3 7" xfId="291"/>
    <cellStyle name="20% - Акцент3 7 2" xfId="292"/>
    <cellStyle name="20% - Акцент3 7_46EE.2011(v1.0)" xfId="293"/>
    <cellStyle name="20% - Акцент3 8" xfId="294"/>
    <cellStyle name="20% - Акцент3 8 2" xfId="295"/>
    <cellStyle name="20% - Акцент3 8_46EE.2011(v1.0)" xfId="296"/>
    <cellStyle name="20% - Акцент3 9" xfId="297"/>
    <cellStyle name="20% - Акцент3 9 2" xfId="298"/>
    <cellStyle name="20% - Акцент3 9_46EE.2011(v1.0)" xfId="299"/>
    <cellStyle name="20% - Акцент4" xfId="29" builtinId="42" hidden="1"/>
    <cellStyle name="20% - Акцент4" xfId="119" builtinId="42" hidden="1"/>
    <cellStyle name="20% - Акцент4" xfId="1443" builtinId="42" hidden="1"/>
    <cellStyle name="20% - Акцент4" xfId="1483" builtinId="42" hidden="1"/>
    <cellStyle name="20% - Акцент4" xfId="1527" builtinId="42" hidden="1"/>
    <cellStyle name="20% - Акцент4" xfId="1567" builtinId="42" hidden="1"/>
    <cellStyle name="20% - Акцент4" xfId="1608" builtinId="42" hidden="1"/>
    <cellStyle name="20% - Акцент4 2" xfId="300"/>
    <cellStyle name="20% - Акцент4 2 2" xfId="301"/>
    <cellStyle name="20% - Акцент4 2_46EE.2011(v1.0)" xfId="302"/>
    <cellStyle name="20% - Акцент4 3" xfId="303"/>
    <cellStyle name="20% - Акцент4 3 2" xfId="304"/>
    <cellStyle name="20% - Акцент4 3_46EE.2011(v1.0)" xfId="305"/>
    <cellStyle name="20% - Акцент4 4" xfId="306"/>
    <cellStyle name="20% - Акцент4 4 2" xfId="307"/>
    <cellStyle name="20% - Акцент4 4_46EE.2011(v1.0)" xfId="308"/>
    <cellStyle name="20% - Акцент4 5" xfId="309"/>
    <cellStyle name="20% - Акцент4 5 2" xfId="310"/>
    <cellStyle name="20% - Акцент4 5_46EE.2011(v1.0)" xfId="311"/>
    <cellStyle name="20% - Акцент4 6" xfId="312"/>
    <cellStyle name="20% - Акцент4 6 2" xfId="313"/>
    <cellStyle name="20% - Акцент4 6_46EE.2011(v1.0)" xfId="314"/>
    <cellStyle name="20% - Акцент4 7" xfId="315"/>
    <cellStyle name="20% - Акцент4 7 2" xfId="316"/>
    <cellStyle name="20% - Акцент4 7_46EE.2011(v1.0)" xfId="317"/>
    <cellStyle name="20% - Акцент4 8" xfId="318"/>
    <cellStyle name="20% - Акцент4 8 2" xfId="319"/>
    <cellStyle name="20% - Акцент4 8_46EE.2011(v1.0)" xfId="320"/>
    <cellStyle name="20% - Акцент4 9" xfId="321"/>
    <cellStyle name="20% - Акцент4 9 2" xfId="322"/>
    <cellStyle name="20% - Акцент4 9_46EE.2011(v1.0)" xfId="323"/>
    <cellStyle name="20% - Акцент5" xfId="33" builtinId="46" hidden="1"/>
    <cellStyle name="20% - Акцент5" xfId="123" builtinId="46" hidden="1"/>
    <cellStyle name="20% - Акцент5" xfId="1447" builtinId="46" hidden="1"/>
    <cellStyle name="20% - Акцент5" xfId="1487" builtinId="46" hidden="1"/>
    <cellStyle name="20% - Акцент5" xfId="1531" builtinId="46" hidden="1"/>
    <cellStyle name="20% - Акцент5" xfId="1571" builtinId="46" hidden="1"/>
    <cellStyle name="20% - Акцент5" xfId="1612" builtinId="46" hidden="1"/>
    <cellStyle name="20% - Акцент5 2" xfId="324"/>
    <cellStyle name="20% - Акцент5 2 2" xfId="325"/>
    <cellStyle name="20% - Акцент5 2_46EE.2011(v1.0)" xfId="326"/>
    <cellStyle name="20% - Акцент5 3" xfId="327"/>
    <cellStyle name="20% - Акцент5 3 2" xfId="328"/>
    <cellStyle name="20% - Акцент5 3_46EE.2011(v1.0)" xfId="329"/>
    <cellStyle name="20% - Акцент5 4" xfId="330"/>
    <cellStyle name="20% - Акцент5 4 2" xfId="331"/>
    <cellStyle name="20% - Акцент5 4_46EE.2011(v1.0)" xfId="332"/>
    <cellStyle name="20% - Акцент5 5" xfId="333"/>
    <cellStyle name="20% - Акцент5 5 2" xfId="334"/>
    <cellStyle name="20% - Акцент5 5_46EE.2011(v1.0)" xfId="335"/>
    <cellStyle name="20% - Акцент5 6" xfId="336"/>
    <cellStyle name="20% - Акцент5 6 2" xfId="337"/>
    <cellStyle name="20% - Акцент5 6_46EE.2011(v1.0)" xfId="338"/>
    <cellStyle name="20% - Акцент5 7" xfId="339"/>
    <cellStyle name="20% - Акцент5 7 2" xfId="340"/>
    <cellStyle name="20% - Акцент5 7_46EE.2011(v1.0)" xfId="341"/>
    <cellStyle name="20% - Акцент5 8" xfId="342"/>
    <cellStyle name="20% - Акцент5 8 2" xfId="343"/>
    <cellStyle name="20% - Акцент5 8_46EE.2011(v1.0)" xfId="344"/>
    <cellStyle name="20% - Акцент5 9" xfId="345"/>
    <cellStyle name="20% - Акцент5 9 2" xfId="346"/>
    <cellStyle name="20% - Акцент5 9_46EE.2011(v1.0)" xfId="347"/>
    <cellStyle name="20% - Акцент6" xfId="37" builtinId="50" hidden="1"/>
    <cellStyle name="20% - Акцент6" xfId="127" builtinId="50" hidden="1"/>
    <cellStyle name="20% - Акцент6" xfId="1451" builtinId="50" hidden="1"/>
    <cellStyle name="20% - Акцент6" xfId="1491" builtinId="50" hidden="1"/>
    <cellStyle name="20% - Акцент6" xfId="1535" builtinId="50" hidden="1"/>
    <cellStyle name="20% - Акцент6" xfId="1575" builtinId="50" hidden="1"/>
    <cellStyle name="20% - Акцент6" xfId="1616" builtinId="50" hidden="1"/>
    <cellStyle name="20% - Акцент6 2" xfId="348"/>
    <cellStyle name="20% - Акцент6 2 2" xfId="349"/>
    <cellStyle name="20% - Акцент6 2_46EE.2011(v1.0)" xfId="350"/>
    <cellStyle name="20% - Акцент6 3" xfId="351"/>
    <cellStyle name="20% - Акцент6 3 2" xfId="352"/>
    <cellStyle name="20% - Акцент6 3_46EE.2011(v1.0)" xfId="353"/>
    <cellStyle name="20% - Акцент6 4" xfId="354"/>
    <cellStyle name="20% - Акцент6 4 2" xfId="355"/>
    <cellStyle name="20% - Акцент6 4_46EE.2011(v1.0)" xfId="356"/>
    <cellStyle name="20% - Акцент6 5" xfId="357"/>
    <cellStyle name="20% - Акцент6 5 2" xfId="358"/>
    <cellStyle name="20% - Акцент6 5_46EE.2011(v1.0)" xfId="359"/>
    <cellStyle name="20% - Акцент6 6" xfId="360"/>
    <cellStyle name="20% - Акцент6 6 2" xfId="361"/>
    <cellStyle name="20% - Акцент6 6_46EE.2011(v1.0)" xfId="362"/>
    <cellStyle name="20% - Акцент6 7" xfId="363"/>
    <cellStyle name="20% - Акцент6 7 2" xfId="364"/>
    <cellStyle name="20% - Акцент6 7_46EE.2011(v1.0)" xfId="365"/>
    <cellStyle name="20% - Акцент6 8" xfId="366"/>
    <cellStyle name="20% - Акцент6 8 2" xfId="367"/>
    <cellStyle name="20% - Акцент6 8_46EE.2011(v1.0)" xfId="368"/>
    <cellStyle name="20% - Акцент6 9" xfId="369"/>
    <cellStyle name="20% - Акцент6 9 2" xfId="370"/>
    <cellStyle name="20% - Акцент6 9_46EE.2011(v1.0)" xfId="371"/>
    <cellStyle name="40% - Accent1" xfId="372"/>
    <cellStyle name="40% - Accent1 2" xfId="373"/>
    <cellStyle name="40% - Accent1_46EE.2011(v1.0)" xfId="374"/>
    <cellStyle name="40% - Accent2" xfId="375"/>
    <cellStyle name="40% - Accent2 2" xfId="376"/>
    <cellStyle name="40% - Accent2_46EE.2011(v1.0)" xfId="377"/>
    <cellStyle name="40% - Accent3" xfId="378"/>
    <cellStyle name="40% - Accent3 2" xfId="379"/>
    <cellStyle name="40% - Accent3_46EE.2011(v1.0)" xfId="380"/>
    <cellStyle name="40% - Accent4" xfId="381"/>
    <cellStyle name="40% - Accent4 2" xfId="382"/>
    <cellStyle name="40% - Accent4_46EE.2011(v1.0)" xfId="383"/>
    <cellStyle name="40% - Accent5" xfId="384"/>
    <cellStyle name="40% - Accent5 2" xfId="385"/>
    <cellStyle name="40% - Accent5_46EE.2011(v1.0)" xfId="386"/>
    <cellStyle name="40% - Accent6" xfId="387"/>
    <cellStyle name="40% - Accent6 2" xfId="388"/>
    <cellStyle name="40% - Accent6_46EE.2011(v1.0)" xfId="389"/>
    <cellStyle name="40% - Акцент1" xfId="18" builtinId="31" hidden="1"/>
    <cellStyle name="40% - Акцент1" xfId="108" builtinId="31" hidden="1"/>
    <cellStyle name="40% - Акцент1" xfId="1432" builtinId="31" hidden="1"/>
    <cellStyle name="40% - Акцент1" xfId="1472" builtinId="31" hidden="1"/>
    <cellStyle name="40% - Акцент1" xfId="1516" builtinId="31" hidden="1"/>
    <cellStyle name="40% - Акцент1" xfId="1556" builtinId="31" hidden="1"/>
    <cellStyle name="40% - Акцент1" xfId="1597" builtinId="31" hidden="1"/>
    <cellStyle name="40% - Акцент1 2" xfId="390"/>
    <cellStyle name="40% - Акцент1 2 2" xfId="391"/>
    <cellStyle name="40% - Акцент1 2_46EE.2011(v1.0)" xfId="392"/>
    <cellStyle name="40% - Акцент1 3" xfId="393"/>
    <cellStyle name="40% - Акцент1 3 2" xfId="394"/>
    <cellStyle name="40% - Акцент1 3_46EE.2011(v1.0)" xfId="395"/>
    <cellStyle name="40% - Акцент1 4" xfId="396"/>
    <cellStyle name="40% - Акцент1 4 2" xfId="397"/>
    <cellStyle name="40% - Акцент1 4_46EE.2011(v1.0)" xfId="398"/>
    <cellStyle name="40% - Акцент1 5" xfId="399"/>
    <cellStyle name="40% - Акцент1 5 2" xfId="400"/>
    <cellStyle name="40% - Акцент1 5_46EE.2011(v1.0)" xfId="401"/>
    <cellStyle name="40% - Акцент1 6" xfId="402"/>
    <cellStyle name="40% - Акцент1 6 2" xfId="403"/>
    <cellStyle name="40% - Акцент1 6_46EE.2011(v1.0)" xfId="404"/>
    <cellStyle name="40% - Акцент1 7" xfId="405"/>
    <cellStyle name="40% - Акцент1 7 2" xfId="406"/>
    <cellStyle name="40% - Акцент1 7_46EE.2011(v1.0)" xfId="407"/>
    <cellStyle name="40% - Акцент1 8" xfId="408"/>
    <cellStyle name="40% - Акцент1 8 2" xfId="409"/>
    <cellStyle name="40% - Акцент1 8_46EE.2011(v1.0)" xfId="410"/>
    <cellStyle name="40% - Акцент1 9" xfId="411"/>
    <cellStyle name="40% - Акцент1 9 2" xfId="412"/>
    <cellStyle name="40% - Акцент1 9_46EE.2011(v1.0)" xfId="413"/>
    <cellStyle name="40% - Акцент2" xfId="22" builtinId="35" hidden="1"/>
    <cellStyle name="40% - Акцент2" xfId="112" builtinId="35" hidden="1"/>
    <cellStyle name="40% - Акцент2" xfId="1436" builtinId="35" hidden="1"/>
    <cellStyle name="40% - Акцент2" xfId="1476" builtinId="35" hidden="1"/>
    <cellStyle name="40% - Акцент2" xfId="1520" builtinId="35" hidden="1"/>
    <cellStyle name="40% - Акцент2" xfId="1560" builtinId="35" hidden="1"/>
    <cellStyle name="40% - Акцент2" xfId="1601" builtinId="35" hidden="1"/>
    <cellStyle name="40% - Акцент2 2" xfId="414"/>
    <cellStyle name="40% - Акцент2 2 2" xfId="415"/>
    <cellStyle name="40% - Акцент2 2_46EE.2011(v1.0)" xfId="416"/>
    <cellStyle name="40% - Акцент2 3" xfId="417"/>
    <cellStyle name="40% - Акцент2 3 2" xfId="418"/>
    <cellStyle name="40% - Акцент2 3_46EE.2011(v1.0)" xfId="419"/>
    <cellStyle name="40% - Акцент2 4" xfId="420"/>
    <cellStyle name="40% - Акцент2 4 2" xfId="421"/>
    <cellStyle name="40% - Акцент2 4_46EE.2011(v1.0)" xfId="422"/>
    <cellStyle name="40% - Акцент2 5" xfId="423"/>
    <cellStyle name="40% - Акцент2 5 2" xfId="424"/>
    <cellStyle name="40% - Акцент2 5_46EE.2011(v1.0)" xfId="425"/>
    <cellStyle name="40% - Акцент2 6" xfId="426"/>
    <cellStyle name="40% - Акцент2 6 2" xfId="427"/>
    <cellStyle name="40% - Акцент2 6_46EE.2011(v1.0)" xfId="428"/>
    <cellStyle name="40% - Акцент2 7" xfId="429"/>
    <cellStyle name="40% - Акцент2 7 2" xfId="430"/>
    <cellStyle name="40% - Акцент2 7_46EE.2011(v1.0)" xfId="431"/>
    <cellStyle name="40% - Акцент2 8" xfId="432"/>
    <cellStyle name="40% - Акцент2 8 2" xfId="433"/>
    <cellStyle name="40% - Акцент2 8_46EE.2011(v1.0)" xfId="434"/>
    <cellStyle name="40% - Акцент2 9" xfId="435"/>
    <cellStyle name="40% - Акцент2 9 2" xfId="436"/>
    <cellStyle name="40% - Акцент2 9_46EE.2011(v1.0)" xfId="437"/>
    <cellStyle name="40% - Акцент3" xfId="26" builtinId="39" hidden="1"/>
    <cellStyle name="40% - Акцент3" xfId="116" builtinId="39" hidden="1"/>
    <cellStyle name="40% - Акцент3" xfId="1440" builtinId="39" hidden="1"/>
    <cellStyle name="40% - Акцент3" xfId="1480" builtinId="39" hidden="1"/>
    <cellStyle name="40% - Акцент3" xfId="1524" builtinId="39" hidden="1"/>
    <cellStyle name="40% - Акцент3" xfId="1564" builtinId="39" hidden="1"/>
    <cellStyle name="40% - Акцент3" xfId="1605" builtinId="39" hidden="1"/>
    <cellStyle name="40% - Акцент3 2" xfId="438"/>
    <cellStyle name="40% - Акцент3 2 2" xfId="439"/>
    <cellStyle name="40% - Акцент3 2_46EE.2011(v1.0)" xfId="440"/>
    <cellStyle name="40% - Акцент3 3" xfId="441"/>
    <cellStyle name="40% - Акцент3 3 2" xfId="442"/>
    <cellStyle name="40% - Акцент3 3_46EE.2011(v1.0)" xfId="443"/>
    <cellStyle name="40% - Акцент3 4" xfId="444"/>
    <cellStyle name="40% - Акцент3 4 2" xfId="445"/>
    <cellStyle name="40% - Акцент3 4_46EE.2011(v1.0)" xfId="446"/>
    <cellStyle name="40% - Акцент3 5" xfId="447"/>
    <cellStyle name="40% - Акцент3 5 2" xfId="448"/>
    <cellStyle name="40% - Акцент3 5_46EE.2011(v1.0)" xfId="449"/>
    <cellStyle name="40% - Акцент3 6" xfId="450"/>
    <cellStyle name="40% - Акцент3 6 2" xfId="451"/>
    <cellStyle name="40% - Акцент3 6_46EE.2011(v1.0)" xfId="452"/>
    <cellStyle name="40% - Акцент3 7" xfId="453"/>
    <cellStyle name="40% - Акцент3 7 2" xfId="454"/>
    <cellStyle name="40% - Акцент3 7_46EE.2011(v1.0)" xfId="455"/>
    <cellStyle name="40% - Акцент3 8" xfId="456"/>
    <cellStyle name="40% - Акцент3 8 2" xfId="457"/>
    <cellStyle name="40% - Акцент3 8_46EE.2011(v1.0)" xfId="458"/>
    <cellStyle name="40% - Акцент3 9" xfId="459"/>
    <cellStyle name="40% - Акцент3 9 2" xfId="460"/>
    <cellStyle name="40% - Акцент3 9_46EE.2011(v1.0)" xfId="461"/>
    <cellStyle name="40% - Акцент4" xfId="30" builtinId="43" hidden="1"/>
    <cellStyle name="40% - Акцент4" xfId="120" builtinId="43" hidden="1"/>
    <cellStyle name="40% - Акцент4" xfId="1444" builtinId="43" hidden="1"/>
    <cellStyle name="40% - Акцент4" xfId="1484" builtinId="43" hidden="1"/>
    <cellStyle name="40% - Акцент4" xfId="1528" builtinId="43" hidden="1"/>
    <cellStyle name="40% - Акцент4" xfId="1568" builtinId="43" hidden="1"/>
    <cellStyle name="40% - Акцент4" xfId="1609" builtinId="43" hidden="1"/>
    <cellStyle name="40% - Акцент4 2" xfId="462"/>
    <cellStyle name="40% - Акцент4 2 2" xfId="463"/>
    <cellStyle name="40% - Акцент4 2_46EE.2011(v1.0)" xfId="464"/>
    <cellStyle name="40% - Акцент4 3" xfId="465"/>
    <cellStyle name="40% - Акцент4 3 2" xfId="466"/>
    <cellStyle name="40% - Акцент4 3_46EE.2011(v1.0)" xfId="467"/>
    <cellStyle name="40% - Акцент4 4" xfId="468"/>
    <cellStyle name="40% - Акцент4 4 2" xfId="469"/>
    <cellStyle name="40% - Акцент4 4_46EE.2011(v1.0)" xfId="470"/>
    <cellStyle name="40% - Акцент4 5" xfId="471"/>
    <cellStyle name="40% - Акцент4 5 2" xfId="472"/>
    <cellStyle name="40% - Акцент4 5_46EE.2011(v1.0)" xfId="473"/>
    <cellStyle name="40% - Акцент4 6" xfId="474"/>
    <cellStyle name="40% - Акцент4 6 2" xfId="475"/>
    <cellStyle name="40% - Акцент4 6_46EE.2011(v1.0)" xfId="476"/>
    <cellStyle name="40% - Акцент4 7" xfId="477"/>
    <cellStyle name="40% - Акцент4 7 2" xfId="478"/>
    <cellStyle name="40% - Акцент4 7_46EE.2011(v1.0)" xfId="479"/>
    <cellStyle name="40% - Акцент4 8" xfId="480"/>
    <cellStyle name="40% - Акцент4 8 2" xfId="481"/>
    <cellStyle name="40% - Акцент4 8_46EE.2011(v1.0)" xfId="482"/>
    <cellStyle name="40% - Акцент4 9" xfId="483"/>
    <cellStyle name="40% - Акцент4 9 2" xfId="484"/>
    <cellStyle name="40% - Акцент4 9_46EE.2011(v1.0)" xfId="485"/>
    <cellStyle name="40% - Акцент5" xfId="34" builtinId="47" hidden="1"/>
    <cellStyle name="40% - Акцент5" xfId="124" builtinId="47" hidden="1"/>
    <cellStyle name="40% - Акцент5" xfId="1448" builtinId="47" hidden="1"/>
    <cellStyle name="40% - Акцент5" xfId="1488" builtinId="47" hidden="1"/>
    <cellStyle name="40% - Акцент5" xfId="1532" builtinId="47" hidden="1"/>
    <cellStyle name="40% - Акцент5" xfId="1572" builtinId="47" hidden="1"/>
    <cellStyle name="40% - Акцент5" xfId="1613" builtinId="47" hidden="1"/>
    <cellStyle name="40% - Акцент5 2" xfId="486"/>
    <cellStyle name="40% - Акцент5 2 2" xfId="487"/>
    <cellStyle name="40% - Акцент5 2_46EE.2011(v1.0)" xfId="488"/>
    <cellStyle name="40% - Акцент5 3" xfId="489"/>
    <cellStyle name="40% - Акцент5 3 2" xfId="490"/>
    <cellStyle name="40% - Акцент5 3_46EE.2011(v1.0)" xfId="491"/>
    <cellStyle name="40% - Акцент5 4" xfId="492"/>
    <cellStyle name="40% - Акцент5 4 2" xfId="493"/>
    <cellStyle name="40% - Акцент5 4_46EE.2011(v1.0)" xfId="494"/>
    <cellStyle name="40% - Акцент5 5" xfId="495"/>
    <cellStyle name="40% - Акцент5 5 2" xfId="496"/>
    <cellStyle name="40% - Акцент5 5_46EE.2011(v1.0)" xfId="497"/>
    <cellStyle name="40% - Акцент5 6" xfId="498"/>
    <cellStyle name="40% - Акцент5 6 2" xfId="499"/>
    <cellStyle name="40% - Акцент5 6_46EE.2011(v1.0)" xfId="500"/>
    <cellStyle name="40% - Акцент5 7" xfId="501"/>
    <cellStyle name="40% - Акцент5 7 2" xfId="502"/>
    <cellStyle name="40% - Акцент5 7_46EE.2011(v1.0)" xfId="503"/>
    <cellStyle name="40% - Акцент5 8" xfId="504"/>
    <cellStyle name="40% - Акцент5 8 2" xfId="505"/>
    <cellStyle name="40% - Акцент5 8_46EE.2011(v1.0)" xfId="506"/>
    <cellStyle name="40% - Акцент5 9" xfId="507"/>
    <cellStyle name="40% - Акцент5 9 2" xfId="508"/>
    <cellStyle name="40% - Акцент5 9_46EE.2011(v1.0)" xfId="509"/>
    <cellStyle name="40% - Акцент6" xfId="38" builtinId="51" hidden="1"/>
    <cellStyle name="40% - Акцент6" xfId="128" builtinId="51" hidden="1"/>
    <cellStyle name="40% - Акцент6" xfId="1452" builtinId="51" hidden="1"/>
    <cellStyle name="40% - Акцент6" xfId="1492" builtinId="51" hidden="1"/>
    <cellStyle name="40% - Акцент6" xfId="1536" builtinId="51" hidden="1"/>
    <cellStyle name="40% - Акцент6" xfId="1576" builtinId="51" hidden="1"/>
    <cellStyle name="40% - Акцент6" xfId="1617" builtinId="51" hidden="1"/>
    <cellStyle name="40% - Акцент6 2" xfId="510"/>
    <cellStyle name="40% - Акцент6 2 2" xfId="511"/>
    <cellStyle name="40% - Акцент6 2_46EE.2011(v1.0)" xfId="512"/>
    <cellStyle name="40% - Акцент6 3" xfId="513"/>
    <cellStyle name="40% - Акцент6 3 2" xfId="514"/>
    <cellStyle name="40% - Акцент6 3_46EE.2011(v1.0)" xfId="515"/>
    <cellStyle name="40% - Акцент6 4" xfId="516"/>
    <cellStyle name="40% - Акцент6 4 2" xfId="517"/>
    <cellStyle name="40% - Акцент6 4_46EE.2011(v1.0)" xfId="518"/>
    <cellStyle name="40% - Акцент6 5" xfId="519"/>
    <cellStyle name="40% - Акцент6 5 2" xfId="520"/>
    <cellStyle name="40% - Акцент6 5_46EE.2011(v1.0)" xfId="521"/>
    <cellStyle name="40% - Акцент6 6" xfId="522"/>
    <cellStyle name="40% - Акцент6 6 2" xfId="523"/>
    <cellStyle name="40% - Акцент6 6_46EE.2011(v1.0)" xfId="524"/>
    <cellStyle name="40% - Акцент6 7" xfId="525"/>
    <cellStyle name="40% - Акцент6 7 2" xfId="526"/>
    <cellStyle name="40% - Акцент6 7_46EE.2011(v1.0)" xfId="527"/>
    <cellStyle name="40% - Акцент6 8" xfId="528"/>
    <cellStyle name="40% - Акцент6 8 2" xfId="529"/>
    <cellStyle name="40% - Акцент6 8_46EE.2011(v1.0)" xfId="530"/>
    <cellStyle name="40% - Акцент6 9" xfId="531"/>
    <cellStyle name="40% - Акцент6 9 2" xfId="532"/>
    <cellStyle name="40% - Акцент6 9_46EE.2011(v1.0)" xfId="533"/>
    <cellStyle name="60% - Accent1" xfId="534"/>
    <cellStyle name="60% - Accent2" xfId="535"/>
    <cellStyle name="60% - Accent3" xfId="536"/>
    <cellStyle name="60% - Accent4" xfId="537"/>
    <cellStyle name="60% - Accent5" xfId="538"/>
    <cellStyle name="60% - Accent6" xfId="539"/>
    <cellStyle name="60% - Акцент1" xfId="19" builtinId="32" hidden="1"/>
    <cellStyle name="60% - Акцент1" xfId="109" builtinId="32" hidden="1"/>
    <cellStyle name="60% - Акцент1" xfId="1433" builtinId="32" hidden="1"/>
    <cellStyle name="60% - Акцент1" xfId="1473" builtinId="32" hidden="1"/>
    <cellStyle name="60% - Акцент1" xfId="1517" builtinId="32" hidden="1"/>
    <cellStyle name="60% - Акцент1" xfId="1557" builtinId="32" hidden="1"/>
    <cellStyle name="60% - Акцент1" xfId="1598" builtinId="32" hidden="1"/>
    <cellStyle name="60% - Акцент1 2" xfId="540"/>
    <cellStyle name="60% - Акцент1 2 2" xfId="541"/>
    <cellStyle name="60% - Акцент1 3" xfId="542"/>
    <cellStyle name="60% - Акцент1 3 2" xfId="543"/>
    <cellStyle name="60% - Акцент1 4" xfId="544"/>
    <cellStyle name="60% - Акцент1 4 2" xfId="545"/>
    <cellStyle name="60% - Акцент1 5" xfId="546"/>
    <cellStyle name="60% - Акцент1 5 2" xfId="547"/>
    <cellStyle name="60% - Акцент1 6" xfId="548"/>
    <cellStyle name="60% - Акцент1 6 2" xfId="549"/>
    <cellStyle name="60% - Акцент1 7" xfId="550"/>
    <cellStyle name="60% - Акцент1 7 2" xfId="551"/>
    <cellStyle name="60% - Акцент1 8" xfId="552"/>
    <cellStyle name="60% - Акцент1 8 2" xfId="553"/>
    <cellStyle name="60% - Акцент1 9" xfId="554"/>
    <cellStyle name="60% - Акцент1 9 2" xfId="555"/>
    <cellStyle name="60% - Акцент2" xfId="23" builtinId="36" hidden="1"/>
    <cellStyle name="60% - Акцент2" xfId="113" builtinId="36" hidden="1"/>
    <cellStyle name="60% - Акцент2" xfId="1437" builtinId="36" hidden="1"/>
    <cellStyle name="60% - Акцент2" xfId="1477" builtinId="36" hidden="1"/>
    <cellStyle name="60% - Акцент2" xfId="1521" builtinId="36" hidden="1"/>
    <cellStyle name="60% - Акцент2" xfId="1561" builtinId="36" hidden="1"/>
    <cellStyle name="60% - Акцент2" xfId="1602" builtinId="36" hidden="1"/>
    <cellStyle name="60% - Акцент2 2" xfId="556"/>
    <cellStyle name="60% - Акцент2 2 2" xfId="557"/>
    <cellStyle name="60% - Акцент2 3" xfId="558"/>
    <cellStyle name="60% - Акцент2 3 2" xfId="559"/>
    <cellStyle name="60% - Акцент2 4" xfId="560"/>
    <cellStyle name="60% - Акцент2 4 2" xfId="561"/>
    <cellStyle name="60% - Акцент2 5" xfId="562"/>
    <cellStyle name="60% - Акцент2 5 2" xfId="563"/>
    <cellStyle name="60% - Акцент2 6" xfId="564"/>
    <cellStyle name="60% - Акцент2 6 2" xfId="565"/>
    <cellStyle name="60% - Акцент2 7" xfId="566"/>
    <cellStyle name="60% - Акцент2 7 2" xfId="567"/>
    <cellStyle name="60% - Акцент2 8" xfId="568"/>
    <cellStyle name="60% - Акцент2 8 2" xfId="569"/>
    <cellStyle name="60% - Акцент2 9" xfId="570"/>
    <cellStyle name="60% - Акцент2 9 2" xfId="571"/>
    <cellStyle name="60% - Акцент3" xfId="27" builtinId="40" hidden="1"/>
    <cellStyle name="60% - Акцент3" xfId="117" builtinId="40" hidden="1"/>
    <cellStyle name="60% - Акцент3" xfId="1441" builtinId="40" hidden="1"/>
    <cellStyle name="60% - Акцент3" xfId="1481" builtinId="40" hidden="1"/>
    <cellStyle name="60% - Акцент3" xfId="1525" builtinId="40" hidden="1"/>
    <cellStyle name="60% - Акцент3" xfId="1565" builtinId="40" hidden="1"/>
    <cellStyle name="60% - Акцент3" xfId="1606" builtinId="40" hidden="1"/>
    <cellStyle name="60% - Акцент3 2" xfId="572"/>
    <cellStyle name="60% - Акцент3 2 2" xfId="573"/>
    <cellStyle name="60% - Акцент3 3" xfId="574"/>
    <cellStyle name="60% - Акцент3 3 2" xfId="575"/>
    <cellStyle name="60% - Акцент3 4" xfId="576"/>
    <cellStyle name="60% - Акцент3 4 2" xfId="577"/>
    <cellStyle name="60% - Акцент3 5" xfId="578"/>
    <cellStyle name="60% - Акцент3 5 2" xfId="579"/>
    <cellStyle name="60% - Акцент3 6" xfId="580"/>
    <cellStyle name="60% - Акцент3 6 2" xfId="581"/>
    <cellStyle name="60% - Акцент3 7" xfId="582"/>
    <cellStyle name="60% - Акцент3 7 2" xfId="583"/>
    <cellStyle name="60% - Акцент3 8" xfId="584"/>
    <cellStyle name="60% - Акцент3 8 2" xfId="585"/>
    <cellStyle name="60% - Акцент3 9" xfId="586"/>
    <cellStyle name="60% - Акцент3 9 2" xfId="587"/>
    <cellStyle name="60% - Акцент4" xfId="31" builtinId="44" hidden="1"/>
    <cellStyle name="60% - Акцент4" xfId="121" builtinId="44" hidden="1"/>
    <cellStyle name="60% - Акцент4" xfId="1445" builtinId="44" hidden="1"/>
    <cellStyle name="60% - Акцент4" xfId="1485" builtinId="44" hidden="1"/>
    <cellStyle name="60% - Акцент4" xfId="1529" builtinId="44" hidden="1"/>
    <cellStyle name="60% - Акцент4" xfId="1569" builtinId="44" hidden="1"/>
    <cellStyle name="60% - Акцент4" xfId="1610" builtinId="44" hidden="1"/>
    <cellStyle name="60% - Акцент4 2" xfId="588"/>
    <cellStyle name="60% - Акцент4 2 2" xfId="589"/>
    <cellStyle name="60% - Акцент4 3" xfId="590"/>
    <cellStyle name="60% - Акцент4 3 2" xfId="591"/>
    <cellStyle name="60% - Акцент4 4" xfId="592"/>
    <cellStyle name="60% - Акцент4 4 2" xfId="593"/>
    <cellStyle name="60% - Акцент4 5" xfId="594"/>
    <cellStyle name="60% - Акцент4 5 2" xfId="595"/>
    <cellStyle name="60% - Акцент4 6" xfId="596"/>
    <cellStyle name="60% - Акцент4 6 2" xfId="597"/>
    <cellStyle name="60% - Акцент4 7" xfId="598"/>
    <cellStyle name="60% - Акцент4 7 2" xfId="599"/>
    <cellStyle name="60% - Акцент4 8" xfId="600"/>
    <cellStyle name="60% - Акцент4 8 2" xfId="601"/>
    <cellStyle name="60% - Акцент4 9" xfId="602"/>
    <cellStyle name="60% - Акцент4 9 2" xfId="603"/>
    <cellStyle name="60% - Акцент5" xfId="35" builtinId="48" hidden="1"/>
    <cellStyle name="60% - Акцент5" xfId="125" builtinId="48" hidden="1"/>
    <cellStyle name="60% - Акцент5" xfId="1449" builtinId="48" hidden="1"/>
    <cellStyle name="60% - Акцент5" xfId="1489" builtinId="48" hidden="1"/>
    <cellStyle name="60% - Акцент5" xfId="1533" builtinId="48" hidden="1"/>
    <cellStyle name="60% - Акцент5" xfId="1573" builtinId="48" hidden="1"/>
    <cellStyle name="60% - Акцент5" xfId="1614" builtinId="48" hidden="1"/>
    <cellStyle name="60% - Акцент5 2" xfId="604"/>
    <cellStyle name="60% - Акцент5 2 2" xfId="605"/>
    <cellStyle name="60% - Акцент5 3" xfId="606"/>
    <cellStyle name="60% - Акцент5 3 2" xfId="607"/>
    <cellStyle name="60% - Акцент5 4" xfId="608"/>
    <cellStyle name="60% - Акцент5 4 2" xfId="609"/>
    <cellStyle name="60% - Акцент5 5" xfId="610"/>
    <cellStyle name="60% - Акцент5 5 2" xfId="611"/>
    <cellStyle name="60% - Акцент5 6" xfId="612"/>
    <cellStyle name="60% - Акцент5 6 2" xfId="613"/>
    <cellStyle name="60% - Акцент5 7" xfId="614"/>
    <cellStyle name="60% - Акцент5 7 2" xfId="615"/>
    <cellStyle name="60% - Акцент5 8" xfId="616"/>
    <cellStyle name="60% - Акцент5 8 2" xfId="617"/>
    <cellStyle name="60% - Акцент5 9" xfId="618"/>
    <cellStyle name="60% - Акцент5 9 2" xfId="619"/>
    <cellStyle name="60% - Акцент6" xfId="39" builtinId="52" hidden="1"/>
    <cellStyle name="60% - Акцент6" xfId="129" builtinId="52" hidden="1"/>
    <cellStyle name="60% - Акцент6" xfId="1453" builtinId="52" hidden="1"/>
    <cellStyle name="60% - Акцент6" xfId="1493" builtinId="52" hidden="1"/>
    <cellStyle name="60% - Акцент6" xfId="1537" builtinId="52" hidden="1"/>
    <cellStyle name="60% - Акцент6" xfId="1577" builtinId="52" hidden="1"/>
    <cellStyle name="60% - Акцент6" xfId="1618" builtinId="52" hidden="1"/>
    <cellStyle name="60% - Акцент6 2" xfId="620"/>
    <cellStyle name="60% - Акцент6 2 2" xfId="621"/>
    <cellStyle name="60% - Акцент6 3" xfId="622"/>
    <cellStyle name="60% - Акцент6 3 2" xfId="623"/>
    <cellStyle name="60% - Акцент6 4" xfId="624"/>
    <cellStyle name="60% - Акцент6 4 2" xfId="625"/>
    <cellStyle name="60% - Акцент6 5" xfId="626"/>
    <cellStyle name="60% - Акцент6 5 2" xfId="627"/>
    <cellStyle name="60% - Акцент6 6" xfId="628"/>
    <cellStyle name="60% - Акцент6 6 2" xfId="629"/>
    <cellStyle name="60% - Акцент6 7" xfId="630"/>
    <cellStyle name="60% - Акцент6 7 2" xfId="631"/>
    <cellStyle name="60% - Акцент6 8" xfId="632"/>
    <cellStyle name="60% - Акцент6 8 2" xfId="633"/>
    <cellStyle name="60% - Акцент6 9" xfId="634"/>
    <cellStyle name="60% - Акцент6 9 2" xfId="635"/>
    <cellStyle name="Accent1" xfId="636"/>
    <cellStyle name="Accent2" xfId="637"/>
    <cellStyle name="Accent3" xfId="638"/>
    <cellStyle name="Accent4" xfId="639"/>
    <cellStyle name="Accent5" xfId="640"/>
    <cellStyle name="Accent6" xfId="641"/>
    <cellStyle name="Ăčďĺđńńűëęŕ" xfId="642"/>
    <cellStyle name="Áĺççŕůčňíűé" xfId="643"/>
    <cellStyle name="Äĺíĺćíűé [0]_(ňŕá 3č)" xfId="644"/>
    <cellStyle name="Äĺíĺćíűé_(ňŕá 3č)" xfId="645"/>
    <cellStyle name="Bad" xfId="646"/>
    <cellStyle name="Calculation" xfId="647"/>
    <cellStyle name="Cells 2" xfId="56"/>
    <cellStyle name="Check Cell" xfId="648"/>
    <cellStyle name="Comma [0]_irl tel sep5" xfId="649"/>
    <cellStyle name="Comma_irl tel sep5" xfId="650"/>
    <cellStyle name="Comma0" xfId="651"/>
    <cellStyle name="Çŕůčňíűé" xfId="652"/>
    <cellStyle name="Currency [0]" xfId="57"/>
    <cellStyle name="Currency [0] 2" xfId="653"/>
    <cellStyle name="Currency [0] 2 2" xfId="654"/>
    <cellStyle name="Currency [0] 2 3" xfId="655"/>
    <cellStyle name="Currency [0] 2 4" xfId="656"/>
    <cellStyle name="Currency [0] 2 5" xfId="657"/>
    <cellStyle name="Currency [0] 2 6" xfId="658"/>
    <cellStyle name="Currency [0] 2 7" xfId="659"/>
    <cellStyle name="Currency [0] 2 8" xfId="660"/>
    <cellStyle name="Currency [0] 3" xfId="661"/>
    <cellStyle name="Currency [0] 3 2" xfId="662"/>
    <cellStyle name="Currency [0] 3 3" xfId="663"/>
    <cellStyle name="Currency [0] 3 4" xfId="664"/>
    <cellStyle name="Currency [0] 3 5" xfId="665"/>
    <cellStyle name="Currency [0] 3 6" xfId="666"/>
    <cellStyle name="Currency [0] 3 7" xfId="667"/>
    <cellStyle name="Currency [0] 3 8" xfId="668"/>
    <cellStyle name="Currency [0] 4" xfId="669"/>
    <cellStyle name="Currency [0] 4 2" xfId="670"/>
    <cellStyle name="Currency [0] 4 3" xfId="671"/>
    <cellStyle name="Currency [0] 4 4" xfId="672"/>
    <cellStyle name="Currency [0] 4 5" xfId="673"/>
    <cellStyle name="Currency [0] 4 6" xfId="674"/>
    <cellStyle name="Currency [0] 4 7" xfId="675"/>
    <cellStyle name="Currency [0] 4 8" xfId="676"/>
    <cellStyle name="Currency [0] 5" xfId="677"/>
    <cellStyle name="Currency [0] 5 2" xfId="678"/>
    <cellStyle name="Currency [0] 5 3" xfId="679"/>
    <cellStyle name="Currency [0] 5 4" xfId="680"/>
    <cellStyle name="Currency [0] 5 5" xfId="681"/>
    <cellStyle name="Currency [0] 5 6" xfId="682"/>
    <cellStyle name="Currency [0] 5 7" xfId="683"/>
    <cellStyle name="Currency [0] 5 8" xfId="684"/>
    <cellStyle name="Currency [0] 6" xfId="685"/>
    <cellStyle name="Currency [0] 6 2" xfId="686"/>
    <cellStyle name="Currency [0] 7" xfId="687"/>
    <cellStyle name="Currency [0] 7 2" xfId="688"/>
    <cellStyle name="Currency [0] 8" xfId="689"/>
    <cellStyle name="Currency [0] 8 2" xfId="690"/>
    <cellStyle name="Currency_irl tel sep5" xfId="691"/>
    <cellStyle name="Currency0" xfId="692"/>
    <cellStyle name="currency1" xfId="1494"/>
    <cellStyle name="Currency2" xfId="58"/>
    <cellStyle name="currency3" xfId="1495"/>
    <cellStyle name="currency4" xfId="1496"/>
    <cellStyle name="Date" xfId="693"/>
    <cellStyle name="Dates" xfId="694"/>
    <cellStyle name="E-mail" xfId="695"/>
    <cellStyle name="Euro" xfId="696"/>
    <cellStyle name="Explanatory Text" xfId="697"/>
    <cellStyle name="F2" xfId="698"/>
    <cellStyle name="F3" xfId="699"/>
    <cellStyle name="F4" xfId="700"/>
    <cellStyle name="F5" xfId="701"/>
    <cellStyle name="F6" xfId="702"/>
    <cellStyle name="F7" xfId="703"/>
    <cellStyle name="F8" xfId="704"/>
    <cellStyle name="Fixed" xfId="705"/>
    <cellStyle name="Followed Hyperlink" xfId="59"/>
    <cellStyle name="Good" xfId="706"/>
    <cellStyle name="Header 3" xfId="60"/>
    <cellStyle name="Heading" xfId="707"/>
    <cellStyle name="Heading 1" xfId="708"/>
    <cellStyle name="Heading 2" xfId="709"/>
    <cellStyle name="Heading 3" xfId="710"/>
    <cellStyle name="Heading 4" xfId="711"/>
    <cellStyle name="Heading2" xfId="712"/>
    <cellStyle name="Hyperlink" xfId="61"/>
    <cellStyle name="Îáű÷íűé__FES" xfId="713"/>
    <cellStyle name="Îňęđűâŕâřŕ˙ń˙ ăčďĺđńńűëęŕ" xfId="714"/>
    <cellStyle name="Input" xfId="715"/>
    <cellStyle name="Inputs" xfId="716"/>
    <cellStyle name="Inputs (const)" xfId="717"/>
    <cellStyle name="Inputs Co" xfId="718"/>
    <cellStyle name="Inputs_46EE.2011(v1.0)" xfId="719"/>
    <cellStyle name="Linked Cell" xfId="720"/>
    <cellStyle name="Neutral" xfId="721"/>
    <cellStyle name="normal" xfId="62"/>
    <cellStyle name="Normal 2" xfId="722"/>
    <cellStyle name="normal 3" xfId="723"/>
    <cellStyle name="normal 4" xfId="724"/>
    <cellStyle name="normal 5" xfId="725"/>
    <cellStyle name="normal 6" xfId="726"/>
    <cellStyle name="normal 7" xfId="727"/>
    <cellStyle name="normal 8" xfId="728"/>
    <cellStyle name="normal 9" xfId="729"/>
    <cellStyle name="normal_1" xfId="730"/>
    <cellStyle name="Normal1" xfId="63"/>
    <cellStyle name="Normal2" xfId="64"/>
    <cellStyle name="normбlnм_laroux" xfId="731"/>
    <cellStyle name="Note" xfId="732"/>
    <cellStyle name="Ôčíŕíńîâűé [0]_(ňŕá 3č)" xfId="733"/>
    <cellStyle name="Ôčíŕíńîâűé_(ňŕá 3č)" xfId="734"/>
    <cellStyle name="Output" xfId="735"/>
    <cellStyle name="Percent1" xfId="65"/>
    <cellStyle name="Price_Body" xfId="736"/>
    <cellStyle name="SAPBEXaggData" xfId="737"/>
    <cellStyle name="SAPBEXaggDataEmph" xfId="738"/>
    <cellStyle name="SAPBEXaggItem" xfId="739"/>
    <cellStyle name="SAPBEXaggItemX" xfId="740"/>
    <cellStyle name="SAPBEXchaText" xfId="741"/>
    <cellStyle name="SAPBEXexcBad7" xfId="742"/>
    <cellStyle name="SAPBEXexcBad8" xfId="743"/>
    <cellStyle name="SAPBEXexcBad9" xfId="744"/>
    <cellStyle name="SAPBEXexcCritical4" xfId="745"/>
    <cellStyle name="SAPBEXexcCritical5" xfId="746"/>
    <cellStyle name="SAPBEXexcCritical6" xfId="747"/>
    <cellStyle name="SAPBEXexcGood1" xfId="748"/>
    <cellStyle name="SAPBEXexcGood2" xfId="749"/>
    <cellStyle name="SAPBEXexcGood3" xfId="750"/>
    <cellStyle name="SAPBEXfilterDrill" xfId="751"/>
    <cellStyle name="SAPBEXfilterItem" xfId="752"/>
    <cellStyle name="SAPBEXfilterText" xfId="753"/>
    <cellStyle name="SAPBEXformats" xfId="754"/>
    <cellStyle name="SAPBEXheaderItem" xfId="755"/>
    <cellStyle name="SAPBEXheaderText" xfId="756"/>
    <cellStyle name="SAPBEXHLevel0" xfId="757"/>
    <cellStyle name="SAPBEXHLevel0X" xfId="758"/>
    <cellStyle name="SAPBEXHLevel1" xfId="759"/>
    <cellStyle name="SAPBEXHLevel1X" xfId="760"/>
    <cellStyle name="SAPBEXHLevel2" xfId="761"/>
    <cellStyle name="SAPBEXHLevel2X" xfId="762"/>
    <cellStyle name="SAPBEXHLevel3" xfId="763"/>
    <cellStyle name="SAPBEXHLevel3X" xfId="764"/>
    <cellStyle name="SAPBEXinputData" xfId="765"/>
    <cellStyle name="SAPBEXresData" xfId="766"/>
    <cellStyle name="SAPBEXresDataEmph" xfId="767"/>
    <cellStyle name="SAPBEXresItem" xfId="768"/>
    <cellStyle name="SAPBEXresItemX" xfId="769"/>
    <cellStyle name="SAPBEXstdData" xfId="770"/>
    <cellStyle name="SAPBEXstdDataEmph" xfId="771"/>
    <cellStyle name="SAPBEXstdItem" xfId="772"/>
    <cellStyle name="SAPBEXstdItemX" xfId="773"/>
    <cellStyle name="SAPBEXtitle" xfId="774"/>
    <cellStyle name="SAPBEXundefined" xfId="775"/>
    <cellStyle name="Style 1" xfId="776"/>
    <cellStyle name="Table Heading" xfId="777"/>
    <cellStyle name="Title" xfId="778"/>
    <cellStyle name="Title 4" xfId="66"/>
    <cellStyle name="Total" xfId="779"/>
    <cellStyle name="Warning Text" xfId="780"/>
    <cellStyle name="Акцент1" xfId="16" builtinId="29" hidden="1"/>
    <cellStyle name="Акцент1" xfId="106" builtinId="29" hidden="1"/>
    <cellStyle name="Акцент1" xfId="1430" builtinId="29" hidden="1"/>
    <cellStyle name="Акцент1" xfId="1470" builtinId="29" hidden="1"/>
    <cellStyle name="Акцент1" xfId="1514" builtinId="29" hidden="1"/>
    <cellStyle name="Акцент1" xfId="1554" builtinId="29" hidden="1"/>
    <cellStyle name="Акцент1" xfId="1595" builtinId="29" hidden="1"/>
    <cellStyle name="Акцент1 2" xfId="781"/>
    <cellStyle name="Акцент1 2 2" xfId="782"/>
    <cellStyle name="Акцент1 3" xfId="783"/>
    <cellStyle name="Акцент1 3 2" xfId="784"/>
    <cellStyle name="Акцент1 4" xfId="785"/>
    <cellStyle name="Акцент1 4 2" xfId="786"/>
    <cellStyle name="Акцент1 5" xfId="787"/>
    <cellStyle name="Акцент1 5 2" xfId="788"/>
    <cellStyle name="Акцент1 6" xfId="789"/>
    <cellStyle name="Акцент1 6 2" xfId="790"/>
    <cellStyle name="Акцент1 7" xfId="791"/>
    <cellStyle name="Акцент1 7 2" xfId="792"/>
    <cellStyle name="Акцент1 8" xfId="793"/>
    <cellStyle name="Акцент1 8 2" xfId="794"/>
    <cellStyle name="Акцент1 9" xfId="795"/>
    <cellStyle name="Акцент1 9 2" xfId="796"/>
    <cellStyle name="Акцент2" xfId="20" builtinId="33" hidden="1"/>
    <cellStyle name="Акцент2" xfId="110" builtinId="33" hidden="1"/>
    <cellStyle name="Акцент2" xfId="1434" builtinId="33" hidden="1"/>
    <cellStyle name="Акцент2" xfId="1474" builtinId="33" hidden="1"/>
    <cellStyle name="Акцент2" xfId="1518" builtinId="33" hidden="1"/>
    <cellStyle name="Акцент2" xfId="1558" builtinId="33" hidden="1"/>
    <cellStyle name="Акцент2" xfId="1599" builtinId="33" hidden="1"/>
    <cellStyle name="Акцент2 2" xfId="797"/>
    <cellStyle name="Акцент2 2 2" xfId="798"/>
    <cellStyle name="Акцент2 3" xfId="799"/>
    <cellStyle name="Акцент2 3 2" xfId="800"/>
    <cellStyle name="Акцент2 4" xfId="801"/>
    <cellStyle name="Акцент2 4 2" xfId="802"/>
    <cellStyle name="Акцент2 5" xfId="803"/>
    <cellStyle name="Акцент2 5 2" xfId="804"/>
    <cellStyle name="Акцент2 6" xfId="805"/>
    <cellStyle name="Акцент2 6 2" xfId="806"/>
    <cellStyle name="Акцент2 7" xfId="807"/>
    <cellStyle name="Акцент2 7 2" xfId="808"/>
    <cellStyle name="Акцент2 8" xfId="809"/>
    <cellStyle name="Акцент2 8 2" xfId="810"/>
    <cellStyle name="Акцент2 9" xfId="811"/>
    <cellStyle name="Акцент2 9 2" xfId="812"/>
    <cellStyle name="Акцент3" xfId="24" builtinId="37" hidden="1"/>
    <cellStyle name="Акцент3" xfId="114" builtinId="37" hidden="1"/>
    <cellStyle name="Акцент3" xfId="1438" builtinId="37" hidden="1"/>
    <cellStyle name="Акцент3" xfId="1478" builtinId="37" hidden="1"/>
    <cellStyle name="Акцент3" xfId="1522" builtinId="37" hidden="1"/>
    <cellStyle name="Акцент3" xfId="1562" builtinId="37" hidden="1"/>
    <cellStyle name="Акцент3" xfId="1603" builtinId="37" hidden="1"/>
    <cellStyle name="Акцент3 2" xfId="813"/>
    <cellStyle name="Акцент3 2 2" xfId="814"/>
    <cellStyle name="Акцент3 3" xfId="815"/>
    <cellStyle name="Акцент3 3 2" xfId="816"/>
    <cellStyle name="Акцент3 4" xfId="817"/>
    <cellStyle name="Акцент3 4 2" xfId="818"/>
    <cellStyle name="Акцент3 5" xfId="819"/>
    <cellStyle name="Акцент3 5 2" xfId="820"/>
    <cellStyle name="Акцент3 6" xfId="821"/>
    <cellStyle name="Акцент3 6 2" xfId="822"/>
    <cellStyle name="Акцент3 7" xfId="823"/>
    <cellStyle name="Акцент3 7 2" xfId="824"/>
    <cellStyle name="Акцент3 8" xfId="825"/>
    <cellStyle name="Акцент3 8 2" xfId="826"/>
    <cellStyle name="Акцент3 9" xfId="827"/>
    <cellStyle name="Акцент3 9 2" xfId="828"/>
    <cellStyle name="Акцент4" xfId="28" builtinId="41" hidden="1"/>
    <cellStyle name="Акцент4" xfId="118" builtinId="41" hidden="1"/>
    <cellStyle name="Акцент4" xfId="1442" builtinId="41" hidden="1"/>
    <cellStyle name="Акцент4" xfId="1482" builtinId="41" hidden="1"/>
    <cellStyle name="Акцент4" xfId="1526" builtinId="41" hidden="1"/>
    <cellStyle name="Акцент4" xfId="1566" builtinId="41" hidden="1"/>
    <cellStyle name="Акцент4" xfId="1607" builtinId="41" hidden="1"/>
    <cellStyle name="Акцент4 2" xfId="829"/>
    <cellStyle name="Акцент4 2 2" xfId="830"/>
    <cellStyle name="Акцент4 3" xfId="831"/>
    <cellStyle name="Акцент4 3 2" xfId="832"/>
    <cellStyle name="Акцент4 4" xfId="833"/>
    <cellStyle name="Акцент4 4 2" xfId="834"/>
    <cellStyle name="Акцент4 5" xfId="835"/>
    <cellStyle name="Акцент4 5 2" xfId="836"/>
    <cellStyle name="Акцент4 6" xfId="837"/>
    <cellStyle name="Акцент4 6 2" xfId="838"/>
    <cellStyle name="Акцент4 7" xfId="839"/>
    <cellStyle name="Акцент4 7 2" xfId="840"/>
    <cellStyle name="Акцент4 8" xfId="841"/>
    <cellStyle name="Акцент4 8 2" xfId="842"/>
    <cellStyle name="Акцент4 9" xfId="843"/>
    <cellStyle name="Акцент4 9 2" xfId="844"/>
    <cellStyle name="Акцент5" xfId="32" builtinId="45" hidden="1"/>
    <cellStyle name="Акцент5" xfId="122" builtinId="45" hidden="1"/>
    <cellStyle name="Акцент5" xfId="1446" builtinId="45" hidden="1"/>
    <cellStyle name="Акцент5" xfId="1486" builtinId="45" hidden="1"/>
    <cellStyle name="Акцент5" xfId="1530" builtinId="45" hidden="1"/>
    <cellStyle name="Акцент5" xfId="1570" builtinId="45" hidden="1"/>
    <cellStyle name="Акцент5" xfId="1611" builtinId="45" hidden="1"/>
    <cellStyle name="Акцент5 2" xfId="845"/>
    <cellStyle name="Акцент5 2 2" xfId="846"/>
    <cellStyle name="Акцент5 3" xfId="847"/>
    <cellStyle name="Акцент5 3 2" xfId="848"/>
    <cellStyle name="Акцент5 4" xfId="849"/>
    <cellStyle name="Акцент5 4 2" xfId="850"/>
    <cellStyle name="Акцент5 5" xfId="851"/>
    <cellStyle name="Акцент5 5 2" xfId="852"/>
    <cellStyle name="Акцент5 6" xfId="853"/>
    <cellStyle name="Акцент5 6 2" xfId="854"/>
    <cellStyle name="Акцент5 7" xfId="855"/>
    <cellStyle name="Акцент5 7 2" xfId="856"/>
    <cellStyle name="Акцент5 8" xfId="857"/>
    <cellStyle name="Акцент5 8 2" xfId="858"/>
    <cellStyle name="Акцент5 9" xfId="859"/>
    <cellStyle name="Акцент5 9 2" xfId="860"/>
    <cellStyle name="Акцент6" xfId="36" builtinId="49" hidden="1"/>
    <cellStyle name="Акцент6" xfId="126" builtinId="49" hidden="1"/>
    <cellStyle name="Акцент6" xfId="1450" builtinId="49" hidden="1"/>
    <cellStyle name="Акцент6" xfId="1490" builtinId="49" hidden="1"/>
    <cellStyle name="Акцент6" xfId="1534" builtinId="49" hidden="1"/>
    <cellStyle name="Акцент6" xfId="1574" builtinId="49" hidden="1"/>
    <cellStyle name="Акцент6" xfId="1615" builtinId="49" hidden="1"/>
    <cellStyle name="Акцент6 2" xfId="861"/>
    <cellStyle name="Акцент6 2 2" xfId="862"/>
    <cellStyle name="Акцент6 3" xfId="863"/>
    <cellStyle name="Акцент6 3 2" xfId="864"/>
    <cellStyle name="Акцент6 4" xfId="865"/>
    <cellStyle name="Акцент6 4 2" xfId="866"/>
    <cellStyle name="Акцент6 5" xfId="867"/>
    <cellStyle name="Акцент6 5 2" xfId="868"/>
    <cellStyle name="Акцент6 6" xfId="869"/>
    <cellStyle name="Акцент6 6 2" xfId="870"/>
    <cellStyle name="Акцент6 7" xfId="871"/>
    <cellStyle name="Акцент6 7 2" xfId="872"/>
    <cellStyle name="Акцент6 8" xfId="873"/>
    <cellStyle name="Акцент6 8 2" xfId="874"/>
    <cellStyle name="Акцент6 9" xfId="875"/>
    <cellStyle name="Акцент6 9 2" xfId="876"/>
    <cellStyle name="Беззащитный" xfId="877"/>
    <cellStyle name="Ввод  2" xfId="67"/>
    <cellStyle name="Ввод  2 2" xfId="878"/>
    <cellStyle name="Ввод  2_46EE.2011(v1.0)" xfId="879"/>
    <cellStyle name="Ввод  3" xfId="880"/>
    <cellStyle name="Ввод  3 2" xfId="881"/>
    <cellStyle name="Ввод  3_46EE.2011(v1.0)" xfId="882"/>
    <cellStyle name="Ввод  4" xfId="883"/>
    <cellStyle name="Ввод  4 2" xfId="884"/>
    <cellStyle name="Ввод  4_46EE.2011(v1.0)" xfId="885"/>
    <cellStyle name="Ввод  5" xfId="886"/>
    <cellStyle name="Ввод  5 2" xfId="887"/>
    <cellStyle name="Ввод  5_46EE.2011(v1.0)" xfId="888"/>
    <cellStyle name="Ввод  6" xfId="889"/>
    <cellStyle name="Ввод  6 2" xfId="890"/>
    <cellStyle name="Ввод  6_46EE.2011(v1.0)" xfId="891"/>
    <cellStyle name="Ввод  7" xfId="892"/>
    <cellStyle name="Ввод  7 2" xfId="893"/>
    <cellStyle name="Ввод  7_46EE.2011(v1.0)" xfId="894"/>
    <cellStyle name="Ввод  8" xfId="895"/>
    <cellStyle name="Ввод  8 2" xfId="896"/>
    <cellStyle name="Ввод  8_46EE.2011(v1.0)" xfId="897"/>
    <cellStyle name="Ввод  9" xfId="898"/>
    <cellStyle name="Ввод  9 2" xfId="899"/>
    <cellStyle name="Ввод  9_46EE.2011(v1.0)" xfId="900"/>
    <cellStyle name="Вывод" xfId="9" builtinId="21" hidden="1"/>
    <cellStyle name="Вывод" xfId="99" builtinId="21" hidden="1"/>
    <cellStyle name="Вывод" xfId="1422" builtinId="21" hidden="1"/>
    <cellStyle name="Вывод" xfId="1462" builtinId="21" hidden="1"/>
    <cellStyle name="Вывод" xfId="1506" builtinId="21" hidden="1"/>
    <cellStyle name="Вывод" xfId="1546" builtinId="21" hidden="1"/>
    <cellStyle name="Вывод" xfId="1587" builtinId="21" hidden="1"/>
    <cellStyle name="Вывод 2" xfId="901"/>
    <cellStyle name="Вывод 2 2" xfId="902"/>
    <cellStyle name="Вывод 2_46EE.2011(v1.0)" xfId="903"/>
    <cellStyle name="Вывод 3" xfId="904"/>
    <cellStyle name="Вывод 3 2" xfId="905"/>
    <cellStyle name="Вывод 3_46EE.2011(v1.0)" xfId="906"/>
    <cellStyle name="Вывод 4" xfId="907"/>
    <cellStyle name="Вывод 4 2" xfId="908"/>
    <cellStyle name="Вывод 4_46EE.2011(v1.0)" xfId="909"/>
    <cellStyle name="Вывод 5" xfId="910"/>
    <cellStyle name="Вывод 5 2" xfId="911"/>
    <cellStyle name="Вывод 5_46EE.2011(v1.0)" xfId="912"/>
    <cellStyle name="Вывод 6" xfId="913"/>
    <cellStyle name="Вывод 6 2" xfId="914"/>
    <cellStyle name="Вывод 6_46EE.2011(v1.0)" xfId="915"/>
    <cellStyle name="Вывод 7" xfId="916"/>
    <cellStyle name="Вывод 7 2" xfId="917"/>
    <cellStyle name="Вывод 7_46EE.2011(v1.0)" xfId="918"/>
    <cellStyle name="Вывод 8" xfId="919"/>
    <cellStyle name="Вывод 8 2" xfId="920"/>
    <cellStyle name="Вывод 8_46EE.2011(v1.0)" xfId="921"/>
    <cellStyle name="Вывод 9" xfId="922"/>
    <cellStyle name="Вывод 9 2" xfId="923"/>
    <cellStyle name="Вывод 9_46EE.2011(v1.0)" xfId="924"/>
    <cellStyle name="Вычисление" xfId="10" builtinId="22" hidden="1"/>
    <cellStyle name="Вычисление" xfId="100" builtinId="22" hidden="1"/>
    <cellStyle name="Вычисление" xfId="1423" builtinId="22" hidden="1"/>
    <cellStyle name="Вычисление" xfId="1463" builtinId="22" hidden="1"/>
    <cellStyle name="Вычисление" xfId="1507" builtinId="22" hidden="1"/>
    <cellStyle name="Вычисление" xfId="1547" builtinId="22" hidden="1"/>
    <cellStyle name="Вычисление" xfId="1588" builtinId="22" hidden="1"/>
    <cellStyle name="Вычисление 2" xfId="925"/>
    <cellStyle name="Вычисление 2 2" xfId="926"/>
    <cellStyle name="Вычисление 2_46EE.2011(v1.0)" xfId="927"/>
    <cellStyle name="Вычисление 3" xfId="928"/>
    <cellStyle name="Вычисление 3 2" xfId="929"/>
    <cellStyle name="Вычисление 3_46EE.2011(v1.0)" xfId="930"/>
    <cellStyle name="Вычисление 4" xfId="931"/>
    <cellStyle name="Вычисление 4 2" xfId="932"/>
    <cellStyle name="Вычисление 4_46EE.2011(v1.0)" xfId="933"/>
    <cellStyle name="Вычисление 5" xfId="934"/>
    <cellStyle name="Вычисление 5 2" xfId="935"/>
    <cellStyle name="Вычисление 5_46EE.2011(v1.0)" xfId="936"/>
    <cellStyle name="Вычисление 6" xfId="937"/>
    <cellStyle name="Вычисление 6 2" xfId="938"/>
    <cellStyle name="Вычисление 6_46EE.2011(v1.0)" xfId="939"/>
    <cellStyle name="Вычисление 7" xfId="940"/>
    <cellStyle name="Вычисление 7 2" xfId="941"/>
    <cellStyle name="Вычисление 7_46EE.2011(v1.0)" xfId="942"/>
    <cellStyle name="Вычисление 8" xfId="943"/>
    <cellStyle name="Вычисление 8 2" xfId="944"/>
    <cellStyle name="Вычисление 8_46EE.2011(v1.0)" xfId="945"/>
    <cellStyle name="Вычисление 9" xfId="946"/>
    <cellStyle name="Вычисление 9 2" xfId="947"/>
    <cellStyle name="Вычисление 9_46EE.2011(v1.0)" xfId="948"/>
    <cellStyle name="Гиперссылка" xfId="68" builtinId="8" customBuiltin="1"/>
    <cellStyle name="Гиперссылка 2" xfId="949"/>
    <cellStyle name="Гиперссылка 2 2" xfId="69"/>
    <cellStyle name="Гиперссылка 2 2 2" xfId="70"/>
    <cellStyle name="Гиперссылка 3" xfId="950"/>
    <cellStyle name="Гиперссылка 4" xfId="71"/>
    <cellStyle name="Гиперссылка 4 6" xfId="72"/>
    <cellStyle name="Гиперссылка 5" xfId="73"/>
    <cellStyle name="ДАТА" xfId="951"/>
    <cellStyle name="ДАТА 2" xfId="952"/>
    <cellStyle name="ДАТА 3" xfId="953"/>
    <cellStyle name="ДАТА 4" xfId="954"/>
    <cellStyle name="ДАТА 5" xfId="955"/>
    <cellStyle name="ДАТА 6" xfId="956"/>
    <cellStyle name="ДАТА 7" xfId="957"/>
    <cellStyle name="ДАТА 8" xfId="958"/>
    <cellStyle name="ДАТА_1" xfId="959"/>
    <cellStyle name="Двойной клик" xfId="74"/>
    <cellStyle name="Денежный 2" xfId="960"/>
    <cellStyle name="Заголовок" xfId="75"/>
    <cellStyle name="Заголовок 1" xfId="2" builtinId="16" hidden="1"/>
    <cellStyle name="Заголовок 1" xfId="92" builtinId="16" hidden="1"/>
    <cellStyle name="Заголовок 1" xfId="1415" builtinId="16" hidden="1"/>
    <cellStyle name="Заголовок 1" xfId="1455" builtinId="16" hidden="1"/>
    <cellStyle name="Заголовок 1" xfId="1499" builtinId="16" hidden="1"/>
    <cellStyle name="Заголовок 1" xfId="1539" builtinId="16" hidden="1"/>
    <cellStyle name="Заголовок 1" xfId="1580" builtinId="16" hidden="1"/>
    <cellStyle name="Заголовок 1 2" xfId="961"/>
    <cellStyle name="Заголовок 1 2 2" xfId="962"/>
    <cellStyle name="Заголовок 1 2_46EE.2011(v1.0)" xfId="963"/>
    <cellStyle name="Заголовок 1 3" xfId="964"/>
    <cellStyle name="Заголовок 1 3 2" xfId="965"/>
    <cellStyle name="Заголовок 1 3_46EE.2011(v1.0)" xfId="966"/>
    <cellStyle name="Заголовок 1 4" xfId="967"/>
    <cellStyle name="Заголовок 1 4 2" xfId="968"/>
    <cellStyle name="Заголовок 1 4_46EE.2011(v1.0)" xfId="969"/>
    <cellStyle name="Заголовок 1 5" xfId="970"/>
    <cellStyle name="Заголовок 1 5 2" xfId="971"/>
    <cellStyle name="Заголовок 1 5_46EE.2011(v1.0)" xfId="972"/>
    <cellStyle name="Заголовок 1 6" xfId="973"/>
    <cellStyle name="Заголовок 1 6 2" xfId="974"/>
    <cellStyle name="Заголовок 1 6_46EE.2011(v1.0)" xfId="975"/>
    <cellStyle name="Заголовок 1 7" xfId="976"/>
    <cellStyle name="Заголовок 1 7 2" xfId="977"/>
    <cellStyle name="Заголовок 1 7_46EE.2011(v1.0)" xfId="978"/>
    <cellStyle name="Заголовок 1 8" xfId="979"/>
    <cellStyle name="Заголовок 1 8 2" xfId="980"/>
    <cellStyle name="Заголовок 1 8_46EE.2011(v1.0)" xfId="981"/>
    <cellStyle name="Заголовок 1 9" xfId="982"/>
    <cellStyle name="Заголовок 1 9 2" xfId="983"/>
    <cellStyle name="Заголовок 1 9_46EE.2011(v1.0)" xfId="984"/>
    <cellStyle name="Заголовок 2" xfId="3" builtinId="17" hidden="1"/>
    <cellStyle name="Заголовок 2" xfId="93" builtinId="17" hidden="1"/>
    <cellStyle name="Заголовок 2" xfId="1416" builtinId="17" hidden="1"/>
    <cellStyle name="Заголовок 2" xfId="1456" builtinId="17" hidden="1"/>
    <cellStyle name="Заголовок 2" xfId="1500" builtinId="17" hidden="1"/>
    <cellStyle name="Заголовок 2" xfId="1540" builtinId="17" hidden="1"/>
    <cellStyle name="Заголовок 2" xfId="1581" builtinId="17" hidden="1"/>
    <cellStyle name="Заголовок 2 2" xfId="985"/>
    <cellStyle name="Заголовок 2 2 2" xfId="986"/>
    <cellStyle name="Заголовок 2 2_46EE.2011(v1.0)" xfId="987"/>
    <cellStyle name="Заголовок 2 3" xfId="988"/>
    <cellStyle name="Заголовок 2 3 2" xfId="989"/>
    <cellStyle name="Заголовок 2 3_46EE.2011(v1.0)" xfId="990"/>
    <cellStyle name="Заголовок 2 4" xfId="991"/>
    <cellStyle name="Заголовок 2 4 2" xfId="992"/>
    <cellStyle name="Заголовок 2 4_46EE.2011(v1.0)" xfId="993"/>
    <cellStyle name="Заголовок 2 5" xfId="994"/>
    <cellStyle name="Заголовок 2 5 2" xfId="995"/>
    <cellStyle name="Заголовок 2 5_46EE.2011(v1.0)" xfId="996"/>
    <cellStyle name="Заголовок 2 6" xfId="997"/>
    <cellStyle name="Заголовок 2 6 2" xfId="998"/>
    <cellStyle name="Заголовок 2 6_46EE.2011(v1.0)" xfId="999"/>
    <cellStyle name="Заголовок 2 7" xfId="1000"/>
    <cellStyle name="Заголовок 2 7 2" xfId="1001"/>
    <cellStyle name="Заголовок 2 7_46EE.2011(v1.0)" xfId="1002"/>
    <cellStyle name="Заголовок 2 8" xfId="1003"/>
    <cellStyle name="Заголовок 2 8 2" xfId="1004"/>
    <cellStyle name="Заголовок 2 8_46EE.2011(v1.0)" xfId="1005"/>
    <cellStyle name="Заголовок 2 9" xfId="1006"/>
    <cellStyle name="Заголовок 2 9 2" xfId="1007"/>
    <cellStyle name="Заголовок 2 9_46EE.2011(v1.0)" xfId="1008"/>
    <cellStyle name="Заголовок 3" xfId="4" builtinId="18" hidden="1"/>
    <cellStyle name="Заголовок 3" xfId="94" builtinId="18" hidden="1"/>
    <cellStyle name="Заголовок 3" xfId="1417" builtinId="18" hidden="1"/>
    <cellStyle name="Заголовок 3" xfId="1457" builtinId="18" hidden="1"/>
    <cellStyle name="Заголовок 3" xfId="1501" builtinId="18" hidden="1"/>
    <cellStyle name="Заголовок 3" xfId="1541" builtinId="18" hidden="1"/>
    <cellStyle name="Заголовок 3" xfId="1582" builtinId="18" hidden="1"/>
    <cellStyle name="Заголовок 3 2" xfId="1009"/>
    <cellStyle name="Заголовок 3 2 2" xfId="1010"/>
    <cellStyle name="Заголовок 3 2_46EE.2011(v1.0)" xfId="1011"/>
    <cellStyle name="Заголовок 3 3" xfId="1012"/>
    <cellStyle name="Заголовок 3 3 2" xfId="1013"/>
    <cellStyle name="Заголовок 3 3_46EE.2011(v1.0)" xfId="1014"/>
    <cellStyle name="Заголовок 3 4" xfId="1015"/>
    <cellStyle name="Заголовок 3 4 2" xfId="1016"/>
    <cellStyle name="Заголовок 3 4_46EE.2011(v1.0)" xfId="1017"/>
    <cellStyle name="Заголовок 3 5" xfId="1018"/>
    <cellStyle name="Заголовок 3 5 2" xfId="1019"/>
    <cellStyle name="Заголовок 3 5_46EE.2011(v1.0)" xfId="1020"/>
    <cellStyle name="Заголовок 3 6" xfId="1021"/>
    <cellStyle name="Заголовок 3 6 2" xfId="1022"/>
    <cellStyle name="Заголовок 3 6_46EE.2011(v1.0)" xfId="1023"/>
    <cellStyle name="Заголовок 3 7" xfId="1024"/>
    <cellStyle name="Заголовок 3 7 2" xfId="1025"/>
    <cellStyle name="Заголовок 3 7_46EE.2011(v1.0)" xfId="1026"/>
    <cellStyle name="Заголовок 3 8" xfId="1027"/>
    <cellStyle name="Заголовок 3 8 2" xfId="1028"/>
    <cellStyle name="Заголовок 3 8_46EE.2011(v1.0)" xfId="1029"/>
    <cellStyle name="Заголовок 3 9" xfId="1030"/>
    <cellStyle name="Заголовок 3 9 2" xfId="1031"/>
    <cellStyle name="Заголовок 3 9_46EE.2011(v1.0)" xfId="1032"/>
    <cellStyle name="Заголовок 4" xfId="5" builtinId="19" hidden="1"/>
    <cellStyle name="Заголовок 4" xfId="95" builtinId="19" hidden="1"/>
    <cellStyle name="Заголовок 4" xfId="1418" builtinId="19" hidden="1"/>
    <cellStyle name="Заголовок 4" xfId="1458" builtinId="19" hidden="1"/>
    <cellStyle name="Заголовок 4" xfId="1502" builtinId="19" hidden="1"/>
    <cellStyle name="Заголовок 4" xfId="1542" builtinId="19" hidden="1"/>
    <cellStyle name="Заголовок 4" xfId="1583" builtinId="19" hidden="1"/>
    <cellStyle name="Заголовок 4 2" xfId="1033"/>
    <cellStyle name="Заголовок 4 2 2" xfId="1034"/>
    <cellStyle name="Заголовок 4 3" xfId="1035"/>
    <cellStyle name="Заголовок 4 3 2" xfId="1036"/>
    <cellStyle name="Заголовок 4 4" xfId="1037"/>
    <cellStyle name="Заголовок 4 4 2" xfId="1038"/>
    <cellStyle name="Заголовок 4 5" xfId="1039"/>
    <cellStyle name="Заголовок 4 5 2" xfId="1040"/>
    <cellStyle name="Заголовок 4 6" xfId="1041"/>
    <cellStyle name="Заголовок 4 6 2" xfId="1042"/>
    <cellStyle name="Заголовок 4 7" xfId="1043"/>
    <cellStyle name="Заголовок 4 7 2" xfId="1044"/>
    <cellStyle name="Заголовок 4 8" xfId="1045"/>
    <cellStyle name="Заголовок 4 8 2" xfId="1046"/>
    <cellStyle name="Заголовок 4 9" xfId="1047"/>
    <cellStyle name="Заголовок 4 9 2" xfId="1048"/>
    <cellStyle name="ЗАГОЛОВОК1" xfId="1049"/>
    <cellStyle name="ЗАГОЛОВОК2" xfId="1050"/>
    <cellStyle name="ЗаголовокСтолбца" xfId="76"/>
    <cellStyle name="Защитный" xfId="1051"/>
    <cellStyle name="Значение" xfId="77"/>
    <cellStyle name="Зоголовок" xfId="1052"/>
    <cellStyle name="Итог" xfId="15" builtinId="25" hidden="1"/>
    <cellStyle name="Итог" xfId="105" builtinId="25" hidden="1"/>
    <cellStyle name="Итог" xfId="1429" builtinId="25" hidden="1"/>
    <cellStyle name="Итог" xfId="1469" builtinId="25" hidden="1"/>
    <cellStyle name="Итог" xfId="1513" builtinId="25" hidden="1"/>
    <cellStyle name="Итог" xfId="1553" builtinId="25" hidden="1"/>
    <cellStyle name="Итог" xfId="1594" builtinId="25" hidden="1"/>
    <cellStyle name="Итог 2" xfId="1053"/>
    <cellStyle name="Итог 2 2" xfId="1054"/>
    <cellStyle name="Итог 2_46EE.2011(v1.0)" xfId="1055"/>
    <cellStyle name="Итог 3" xfId="1056"/>
    <cellStyle name="Итог 3 2" xfId="1057"/>
    <cellStyle name="Итог 3_46EE.2011(v1.0)" xfId="1058"/>
    <cellStyle name="Итог 4" xfId="1059"/>
    <cellStyle name="Итог 4 2" xfId="1060"/>
    <cellStyle name="Итог 4_46EE.2011(v1.0)" xfId="1061"/>
    <cellStyle name="Итог 5" xfId="1062"/>
    <cellStyle name="Итог 5 2" xfId="1063"/>
    <cellStyle name="Итог 5_46EE.2011(v1.0)" xfId="1064"/>
    <cellStyle name="Итог 6" xfId="1065"/>
    <cellStyle name="Итог 6 2" xfId="1066"/>
    <cellStyle name="Итог 6_46EE.2011(v1.0)" xfId="1067"/>
    <cellStyle name="Итог 7" xfId="1068"/>
    <cellStyle name="Итог 7 2" xfId="1069"/>
    <cellStyle name="Итог 7_46EE.2011(v1.0)" xfId="1070"/>
    <cellStyle name="Итог 8" xfId="1071"/>
    <cellStyle name="Итог 8 2" xfId="1072"/>
    <cellStyle name="Итог 8_46EE.2011(v1.0)" xfId="1073"/>
    <cellStyle name="Итог 9" xfId="1074"/>
    <cellStyle name="Итог 9 2" xfId="1075"/>
    <cellStyle name="Итог 9_46EE.2011(v1.0)" xfId="1076"/>
    <cellStyle name="Итого" xfId="1077"/>
    <cellStyle name="ИТОГОВЫЙ" xfId="1078"/>
    <cellStyle name="ИТОГОВЫЙ 2" xfId="1079"/>
    <cellStyle name="ИТОГОВЫЙ 3" xfId="1080"/>
    <cellStyle name="ИТОГОВЫЙ 4" xfId="1081"/>
    <cellStyle name="ИТОГОВЫЙ 5" xfId="1082"/>
    <cellStyle name="ИТОГОВЫЙ 6" xfId="1083"/>
    <cellStyle name="ИТОГОВЫЙ 7" xfId="1084"/>
    <cellStyle name="ИТОГОВЫЙ 8" xfId="1085"/>
    <cellStyle name="ИТОГОВЫЙ_1" xfId="1086"/>
    <cellStyle name="Контрольная ячейка" xfId="12" builtinId="23" hidden="1"/>
    <cellStyle name="Контрольная ячейка" xfId="102" builtinId="23" hidden="1"/>
    <cellStyle name="Контрольная ячейка" xfId="1425" builtinId="23" hidden="1"/>
    <cellStyle name="Контрольная ячейка" xfId="1465" builtinId="23" hidden="1"/>
    <cellStyle name="Контрольная ячейка" xfId="1509" builtinId="23" hidden="1"/>
    <cellStyle name="Контрольная ячейка" xfId="1549" builtinId="23" hidden="1"/>
    <cellStyle name="Контрольная ячейка" xfId="1590" builtinId="23" hidden="1"/>
    <cellStyle name="Контрольная ячейка 2" xfId="1087"/>
    <cellStyle name="Контрольная ячейка 2 2" xfId="1088"/>
    <cellStyle name="Контрольная ячейка 2_46EE.2011(v1.0)" xfId="1089"/>
    <cellStyle name="Контрольная ячейка 3" xfId="1090"/>
    <cellStyle name="Контрольная ячейка 3 2" xfId="1091"/>
    <cellStyle name="Контрольная ячейка 3_46EE.2011(v1.0)" xfId="1092"/>
    <cellStyle name="Контрольная ячейка 4" xfId="1093"/>
    <cellStyle name="Контрольная ячейка 4 2" xfId="1094"/>
    <cellStyle name="Контрольная ячейка 4_46EE.2011(v1.0)" xfId="1095"/>
    <cellStyle name="Контрольная ячейка 5" xfId="1096"/>
    <cellStyle name="Контрольная ячейка 5 2" xfId="1097"/>
    <cellStyle name="Контрольная ячейка 5_46EE.2011(v1.0)" xfId="1098"/>
    <cellStyle name="Контрольная ячейка 6" xfId="1099"/>
    <cellStyle name="Контрольная ячейка 6 2" xfId="1100"/>
    <cellStyle name="Контрольная ячейка 6_46EE.2011(v1.0)" xfId="1101"/>
    <cellStyle name="Контрольная ячейка 7" xfId="1102"/>
    <cellStyle name="Контрольная ячейка 7 2" xfId="1103"/>
    <cellStyle name="Контрольная ячейка 7_46EE.2011(v1.0)" xfId="1104"/>
    <cellStyle name="Контрольная ячейка 8" xfId="1105"/>
    <cellStyle name="Контрольная ячейка 8 2" xfId="1106"/>
    <cellStyle name="Контрольная ячейка 8_46EE.2011(v1.0)" xfId="1107"/>
    <cellStyle name="Контрольная ячейка 9" xfId="1108"/>
    <cellStyle name="Контрольная ячейка 9 2" xfId="1109"/>
    <cellStyle name="Контрольная ячейка 9_46EE.2011(v1.0)" xfId="1110"/>
    <cellStyle name="Мой заголовок" xfId="1111"/>
    <cellStyle name="Мой заголовок листа" xfId="1112"/>
    <cellStyle name="Мои наименования показателей" xfId="1113"/>
    <cellStyle name="Мои наименования показателей 2" xfId="1114"/>
    <cellStyle name="Мои наименования показателей 2 2" xfId="1115"/>
    <cellStyle name="Мои наименования показателей 2 3" xfId="1116"/>
    <cellStyle name="Мои наименования показателей 2 4" xfId="1117"/>
    <cellStyle name="Мои наименования показателей 2 5" xfId="1118"/>
    <cellStyle name="Мои наименования показателей 2 6" xfId="1119"/>
    <cellStyle name="Мои наименования показателей 2 7" xfId="1120"/>
    <cellStyle name="Мои наименования показателей 2 8" xfId="1121"/>
    <cellStyle name="Мои наименования показателей 2_1" xfId="1122"/>
    <cellStyle name="Мои наименования показателей 3" xfId="1123"/>
    <cellStyle name="Мои наименования показателей 3 2" xfId="1124"/>
    <cellStyle name="Мои наименования показателей 3 3" xfId="1125"/>
    <cellStyle name="Мои наименования показателей 3 4" xfId="1126"/>
    <cellStyle name="Мои наименования показателей 3 5" xfId="1127"/>
    <cellStyle name="Мои наименования показателей 3 6" xfId="1128"/>
    <cellStyle name="Мои наименования показателей 3 7" xfId="1129"/>
    <cellStyle name="Мои наименования показателей 3 8" xfId="1130"/>
    <cellStyle name="Мои наименования показателей 3_1" xfId="1131"/>
    <cellStyle name="Мои наименования показателей 4" xfId="1132"/>
    <cellStyle name="Мои наименования показателей 4 2" xfId="1133"/>
    <cellStyle name="Мои наименования показателей 4 3" xfId="1134"/>
    <cellStyle name="Мои наименования показателей 4 4" xfId="1135"/>
    <cellStyle name="Мои наименования показателей 4 5" xfId="1136"/>
    <cellStyle name="Мои наименования показателей 4 6" xfId="1137"/>
    <cellStyle name="Мои наименования показателей 4 7" xfId="1138"/>
    <cellStyle name="Мои наименования показателей 4 8" xfId="1139"/>
    <cellStyle name="Мои наименования показателей 4_1" xfId="1140"/>
    <cellStyle name="Мои наименования показателей 5" xfId="1141"/>
    <cellStyle name="Мои наименования показателей 5 2" xfId="1142"/>
    <cellStyle name="Мои наименования показателей 5 3" xfId="1143"/>
    <cellStyle name="Мои наименования показателей 5 4" xfId="1144"/>
    <cellStyle name="Мои наименования показателей 5 5" xfId="1145"/>
    <cellStyle name="Мои наименования показателей 5 6" xfId="1146"/>
    <cellStyle name="Мои наименования показателей 5 7" xfId="1147"/>
    <cellStyle name="Мои наименования показателей 5 8" xfId="1148"/>
    <cellStyle name="Мои наименования показателей 5_1" xfId="1149"/>
    <cellStyle name="Мои наименования показателей 6" xfId="1150"/>
    <cellStyle name="Мои наименования показателей 6 2" xfId="1151"/>
    <cellStyle name="Мои наименования показателей 6_46EE.2011(v1.0)" xfId="1152"/>
    <cellStyle name="Мои наименования показателей 7" xfId="1153"/>
    <cellStyle name="Мои наименования показателей 7 2" xfId="1154"/>
    <cellStyle name="Мои наименования показателей 7_46EE.2011(v1.0)" xfId="1155"/>
    <cellStyle name="Мои наименования показателей 8" xfId="1156"/>
    <cellStyle name="Мои наименования показателей 8 2" xfId="1157"/>
    <cellStyle name="Мои наименования показателей 8_46EE.2011(v1.0)" xfId="1158"/>
    <cellStyle name="Мои наименования показателей_46TE.RT(v1.0)" xfId="1159"/>
    <cellStyle name="назв фил" xfId="1160"/>
    <cellStyle name="Название" xfId="1" builtinId="15" hidden="1"/>
    <cellStyle name="Название" xfId="91" builtinId="15" hidden="1"/>
    <cellStyle name="Название" xfId="1414" builtinId="15" hidden="1"/>
    <cellStyle name="Название" xfId="1454" builtinId="15" hidden="1"/>
    <cellStyle name="Название" xfId="1498" builtinId="15" hidden="1"/>
    <cellStyle name="Название" xfId="1538" builtinId="15" hidden="1"/>
    <cellStyle name="Название" xfId="1579" builtinId="15" hidden="1"/>
    <cellStyle name="Название 2" xfId="1161"/>
    <cellStyle name="Название 2 2" xfId="1162"/>
    <cellStyle name="Название 3" xfId="1163"/>
    <cellStyle name="Название 3 2" xfId="1164"/>
    <cellStyle name="Название 4" xfId="1165"/>
    <cellStyle name="Название 4 2" xfId="1166"/>
    <cellStyle name="Название 5" xfId="1167"/>
    <cellStyle name="Название 5 2" xfId="1168"/>
    <cellStyle name="Название 6" xfId="1169"/>
    <cellStyle name="Название 6 2" xfId="1170"/>
    <cellStyle name="Название 7" xfId="1171"/>
    <cellStyle name="Название 7 2" xfId="1172"/>
    <cellStyle name="Название 8" xfId="1173"/>
    <cellStyle name="Название 8 2" xfId="1174"/>
    <cellStyle name="Название 9" xfId="1175"/>
    <cellStyle name="Название 9 2" xfId="1176"/>
    <cellStyle name="Нейтральный" xfId="8" builtinId="28" hidden="1"/>
    <cellStyle name="Нейтральный" xfId="98" builtinId="28" hidden="1"/>
    <cellStyle name="Нейтральный" xfId="1421" builtinId="28" hidden="1"/>
    <cellStyle name="Нейтральный" xfId="1461" builtinId="28" hidden="1"/>
    <cellStyle name="Нейтральный" xfId="1505" builtinId="28" hidden="1"/>
    <cellStyle name="Нейтральный" xfId="1545" builtinId="28" hidden="1"/>
    <cellStyle name="Нейтральный" xfId="1586" builtinId="28" hidden="1"/>
    <cellStyle name="Нейтральный 2" xfId="1177"/>
    <cellStyle name="Нейтральный 2 2" xfId="1178"/>
    <cellStyle name="Нейтральный 3" xfId="1179"/>
    <cellStyle name="Нейтральный 3 2" xfId="1180"/>
    <cellStyle name="Нейтральный 4" xfId="1181"/>
    <cellStyle name="Нейтральный 4 2" xfId="1182"/>
    <cellStyle name="Нейтральный 5" xfId="1183"/>
    <cellStyle name="Нейтральный 5 2" xfId="1184"/>
    <cellStyle name="Нейтральный 6" xfId="1185"/>
    <cellStyle name="Нейтральный 6 2" xfId="1186"/>
    <cellStyle name="Нейтральный 7" xfId="1187"/>
    <cellStyle name="Нейтральный 7 2" xfId="1188"/>
    <cellStyle name="Нейтральный 8" xfId="1189"/>
    <cellStyle name="Нейтральный 8 2" xfId="1190"/>
    <cellStyle name="Нейтральный 9" xfId="1191"/>
    <cellStyle name="Нейтральный 9 2" xfId="1192"/>
    <cellStyle name="Обычный" xfId="0" builtinId="0"/>
    <cellStyle name="Обычный 10" xfId="78"/>
    <cellStyle name="Обычный 11" xfId="79"/>
    <cellStyle name="Обычный 11 2" xfId="1193"/>
    <cellStyle name="Обычный 12" xfId="1620"/>
    <cellStyle name="Обычный 12 2" xfId="80"/>
    <cellStyle name="Обычный 12 3 2" xfId="81"/>
    <cellStyle name="Обычный 2" xfId="82"/>
    <cellStyle name="Обычный 2 14" xfId="83"/>
    <cellStyle name="Обычный 2 2" xfId="1194"/>
    <cellStyle name="Обычный 2 2 2" xfId="1195"/>
    <cellStyle name="Обычный 2 2_46EE.2011(v1.0)" xfId="1196"/>
    <cellStyle name="Обычный 2 3" xfId="1197"/>
    <cellStyle name="Обычный 2 3 2" xfId="1198"/>
    <cellStyle name="Обычный 2 3_46EE.2011(v1.0)" xfId="1199"/>
    <cellStyle name="Обычный 2 4" xfId="1200"/>
    <cellStyle name="Обычный 2 4 2" xfId="1201"/>
    <cellStyle name="Обычный 2 4_46EE.2011(v1.0)" xfId="1202"/>
    <cellStyle name="Обычный 2 5" xfId="1203"/>
    <cellStyle name="Обычный 2 5 2" xfId="1204"/>
    <cellStyle name="Обычный 2 5_46EE.2011(v1.0)" xfId="1205"/>
    <cellStyle name="Обычный 2 6" xfId="1206"/>
    <cellStyle name="Обычный 2 6 2" xfId="1207"/>
    <cellStyle name="Обычный 2 6_46EE.2011(v1.0)" xfId="1208"/>
    <cellStyle name="Обычный 2 7" xfId="1209"/>
    <cellStyle name="Обычный 2_1" xfId="1210"/>
    <cellStyle name="Обычный 3" xfId="84"/>
    <cellStyle name="Обычный 3 2" xfId="90"/>
    <cellStyle name="Обычный 3 3" xfId="85"/>
    <cellStyle name="Обычный 3 3 2" xfId="86"/>
    <cellStyle name="Обычный 3 4" xfId="87"/>
    <cellStyle name="Обычный 3 5" xfId="1619"/>
    <cellStyle name="Обычный 4" xfId="40"/>
    <cellStyle name="Обычный 4 2" xfId="1212"/>
    <cellStyle name="Обычный 4 3" xfId="88"/>
    <cellStyle name="Обычный 4 4" xfId="1211"/>
    <cellStyle name="Обычный 4_EE.20.MET.SVOD.2.73_v0.1" xfId="1213"/>
    <cellStyle name="Обычный 5" xfId="1214"/>
    <cellStyle name="Обычный 6" xfId="1215"/>
    <cellStyle name="Обычный 7" xfId="1216"/>
    <cellStyle name="Обычный 8" xfId="1217"/>
    <cellStyle name="Обычный 9" xfId="1218"/>
    <cellStyle name="Открывавшаяся гиперссылка" xfId="1578" builtinId="9" hidden="1"/>
    <cellStyle name="Открывавшаяся гиперссылка 2" xfId="1497" hidden="1"/>
    <cellStyle name="Плохой" xfId="7" builtinId="27" hidden="1"/>
    <cellStyle name="Плохой" xfId="97" builtinId="27" hidden="1"/>
    <cellStyle name="Плохой" xfId="1420" builtinId="27" hidden="1"/>
    <cellStyle name="Плохой" xfId="1460" builtinId="27" hidden="1"/>
    <cellStyle name="Плохой" xfId="1504" builtinId="27" hidden="1"/>
    <cellStyle name="Плохой" xfId="1544" builtinId="27" hidden="1"/>
    <cellStyle name="Плохой" xfId="1585" builtinId="27" hidden="1"/>
    <cellStyle name="Плохой 2" xfId="1219"/>
    <cellStyle name="Плохой 2 2" xfId="1220"/>
    <cellStyle name="Плохой 3" xfId="1221"/>
    <cellStyle name="Плохой 3 2" xfId="1222"/>
    <cellStyle name="Плохой 4" xfId="1223"/>
    <cellStyle name="Плохой 4 2" xfId="1224"/>
    <cellStyle name="Плохой 5" xfId="1225"/>
    <cellStyle name="Плохой 5 2" xfId="1226"/>
    <cellStyle name="Плохой 6" xfId="1227"/>
    <cellStyle name="Плохой 6 2" xfId="1228"/>
    <cellStyle name="Плохой 7" xfId="1229"/>
    <cellStyle name="Плохой 7 2" xfId="1230"/>
    <cellStyle name="Плохой 8" xfId="1231"/>
    <cellStyle name="Плохой 8 2" xfId="1232"/>
    <cellStyle name="Плохой 9" xfId="1233"/>
    <cellStyle name="Плохой 9 2" xfId="1234"/>
    <cellStyle name="По центру с переносом" xfId="1235"/>
    <cellStyle name="По ширине с переносом" xfId="1236"/>
    <cellStyle name="Поле ввода" xfId="1237"/>
    <cellStyle name="Пояснение" xfId="14" builtinId="53" hidden="1"/>
    <cellStyle name="Пояснение" xfId="104" builtinId="53" hidden="1"/>
    <cellStyle name="Пояснение" xfId="1428" builtinId="53" hidden="1"/>
    <cellStyle name="Пояснение" xfId="1468" builtinId="53" hidden="1"/>
    <cellStyle name="Пояснение" xfId="1512" builtinId="53" hidden="1"/>
    <cellStyle name="Пояснение" xfId="1552" builtinId="53" hidden="1"/>
    <cellStyle name="Пояснение" xfId="1593" builtinId="53" hidden="1"/>
    <cellStyle name="Пояснение 2" xfId="1238"/>
    <cellStyle name="Пояснение 2 2" xfId="1239"/>
    <cellStyle name="Пояснение 3" xfId="1240"/>
    <cellStyle name="Пояснение 3 2" xfId="1241"/>
    <cellStyle name="Пояснение 4" xfId="1242"/>
    <cellStyle name="Пояснение 4 2" xfId="1243"/>
    <cellStyle name="Пояснение 5" xfId="1244"/>
    <cellStyle name="Пояснение 5 2" xfId="1245"/>
    <cellStyle name="Пояснение 6" xfId="1246"/>
    <cellStyle name="Пояснение 6 2" xfId="1247"/>
    <cellStyle name="Пояснение 7" xfId="1248"/>
    <cellStyle name="Пояснение 7 2" xfId="1249"/>
    <cellStyle name="Пояснение 8" xfId="1250"/>
    <cellStyle name="Пояснение 8 2" xfId="1251"/>
    <cellStyle name="Пояснение 9" xfId="1252"/>
    <cellStyle name="Пояснение 9 2" xfId="1253"/>
    <cellStyle name="Примечание 10" xfId="1254"/>
    <cellStyle name="Примечание 10 2" xfId="1255"/>
    <cellStyle name="Примечание 10_46EE.2011(v1.0)" xfId="1256"/>
    <cellStyle name="Примечание 11" xfId="1257"/>
    <cellStyle name="Примечание 11 2" xfId="1258"/>
    <cellStyle name="Примечание 11_46EE.2011(v1.0)" xfId="1259"/>
    <cellStyle name="Примечание 12" xfId="1260"/>
    <cellStyle name="Примечание 12 2" xfId="1261"/>
    <cellStyle name="Примечание 12_46EE.2011(v1.0)" xfId="1262"/>
    <cellStyle name="Примечание 13" xfId="1427"/>
    <cellStyle name="Примечание 14" xfId="1467"/>
    <cellStyle name="Примечание 15" xfId="1511"/>
    <cellStyle name="Примечание 16" xfId="1551"/>
    <cellStyle name="Примечание 17" xfId="1592"/>
    <cellStyle name="Примечание 2" xfId="89" hidden="1"/>
    <cellStyle name="Примечание 2" xfId="1263"/>
    <cellStyle name="Примечание 2 2" xfId="1264"/>
    <cellStyle name="Примечание 2 3" xfId="1265"/>
    <cellStyle name="Примечание 2 4" xfId="1266"/>
    <cellStyle name="Примечание 2 5" xfId="1267"/>
    <cellStyle name="Примечание 2 6" xfId="1268"/>
    <cellStyle name="Примечание 2 7" xfId="1269"/>
    <cellStyle name="Примечание 2 8" xfId="1270"/>
    <cellStyle name="Примечание 2_46EE.2011(v1.0)" xfId="1271"/>
    <cellStyle name="Примечание 3" xfId="1272"/>
    <cellStyle name="Примечание 3 2" xfId="1273"/>
    <cellStyle name="Примечание 3 3" xfId="1274"/>
    <cellStyle name="Примечание 3 4" xfId="1275"/>
    <cellStyle name="Примечание 3 5" xfId="1276"/>
    <cellStyle name="Примечание 3 6" xfId="1277"/>
    <cellStyle name="Примечание 3 7" xfId="1278"/>
    <cellStyle name="Примечание 3 8" xfId="1279"/>
    <cellStyle name="Примечание 3_46EE.2011(v1.0)" xfId="1280"/>
    <cellStyle name="Примечание 4" xfId="1281"/>
    <cellStyle name="Примечание 4 2" xfId="1282"/>
    <cellStyle name="Примечание 4 3" xfId="1283"/>
    <cellStyle name="Примечание 4 4" xfId="1284"/>
    <cellStyle name="Примечание 4 5" xfId="1285"/>
    <cellStyle name="Примечание 4 6" xfId="1286"/>
    <cellStyle name="Примечание 4 7" xfId="1287"/>
    <cellStyle name="Примечание 4 8" xfId="1288"/>
    <cellStyle name="Примечание 4_46EE.2011(v1.0)" xfId="1289"/>
    <cellStyle name="Примечание 5" xfId="1290"/>
    <cellStyle name="Примечание 5 2" xfId="1291"/>
    <cellStyle name="Примечание 5 3" xfId="1292"/>
    <cellStyle name="Примечание 5 4" xfId="1293"/>
    <cellStyle name="Примечание 5 5" xfId="1294"/>
    <cellStyle name="Примечание 5 6" xfId="1295"/>
    <cellStyle name="Примечание 5 7" xfId="1296"/>
    <cellStyle name="Примечание 5 8" xfId="1297"/>
    <cellStyle name="Примечание 5_46EE.2011(v1.0)" xfId="1298"/>
    <cellStyle name="Примечание 6" xfId="1299"/>
    <cellStyle name="Примечание 6 2" xfId="1300"/>
    <cellStyle name="Примечание 6_46EE.2011(v1.0)" xfId="1301"/>
    <cellStyle name="Примечание 7" xfId="1302"/>
    <cellStyle name="Примечание 7 2" xfId="1303"/>
    <cellStyle name="Примечание 7_46EE.2011(v1.0)" xfId="1304"/>
    <cellStyle name="Примечание 8" xfId="1305"/>
    <cellStyle name="Примечание 8 2" xfId="1306"/>
    <cellStyle name="Примечание 8_46EE.2011(v1.0)" xfId="1307"/>
    <cellStyle name="Примечание 9" xfId="1308"/>
    <cellStyle name="Примечание 9 2" xfId="1309"/>
    <cellStyle name="Примечание 9_46EE.2011(v1.0)" xfId="1310"/>
    <cellStyle name="Процентный 2" xfId="1311"/>
    <cellStyle name="Процентный 2 2" xfId="1312"/>
    <cellStyle name="Процентный 2 3" xfId="1313"/>
    <cellStyle name="Процентный 3" xfId="1314"/>
    <cellStyle name="Процентный 4" xfId="1315"/>
    <cellStyle name="Связанная ячейка" xfId="11" builtinId="24" hidden="1"/>
    <cellStyle name="Связанная ячейка" xfId="101" builtinId="24" hidden="1"/>
    <cellStyle name="Связанная ячейка" xfId="1424" builtinId="24" hidden="1"/>
    <cellStyle name="Связанная ячейка" xfId="1464" builtinId="24" hidden="1"/>
    <cellStyle name="Связанная ячейка" xfId="1508" builtinId="24" hidden="1"/>
    <cellStyle name="Связанная ячейка" xfId="1548" builtinId="24" hidden="1"/>
    <cellStyle name="Связанная ячейка" xfId="1589" builtinId="24" hidden="1"/>
    <cellStyle name="Связанная ячейка 2" xfId="1316"/>
    <cellStyle name="Связанная ячейка 2 2" xfId="1317"/>
    <cellStyle name="Связанная ячейка 2_46EE.2011(v1.0)" xfId="1318"/>
    <cellStyle name="Связанная ячейка 3" xfId="1319"/>
    <cellStyle name="Связанная ячейка 3 2" xfId="1320"/>
    <cellStyle name="Связанная ячейка 3_46EE.2011(v1.0)" xfId="1321"/>
    <cellStyle name="Связанная ячейка 4" xfId="1322"/>
    <cellStyle name="Связанная ячейка 4 2" xfId="1323"/>
    <cellStyle name="Связанная ячейка 4_46EE.2011(v1.0)" xfId="1324"/>
    <cellStyle name="Связанная ячейка 5" xfId="1325"/>
    <cellStyle name="Связанная ячейка 5 2" xfId="1326"/>
    <cellStyle name="Связанная ячейка 5_46EE.2011(v1.0)" xfId="1327"/>
    <cellStyle name="Связанная ячейка 6" xfId="1328"/>
    <cellStyle name="Связанная ячейка 6 2" xfId="1329"/>
    <cellStyle name="Связанная ячейка 6_46EE.2011(v1.0)" xfId="1330"/>
    <cellStyle name="Связанная ячейка 7" xfId="1331"/>
    <cellStyle name="Связанная ячейка 7 2" xfId="1332"/>
    <cellStyle name="Связанная ячейка 7_46EE.2011(v1.0)" xfId="1333"/>
    <cellStyle name="Связанная ячейка 8" xfId="1334"/>
    <cellStyle name="Связанная ячейка 8 2" xfId="1335"/>
    <cellStyle name="Связанная ячейка 8_46EE.2011(v1.0)" xfId="1336"/>
    <cellStyle name="Связанная ячейка 9" xfId="1337"/>
    <cellStyle name="Связанная ячейка 9 2" xfId="1338"/>
    <cellStyle name="Связанная ячейка 9_46EE.2011(v1.0)" xfId="1339"/>
    <cellStyle name="Стиль 1" xfId="1340"/>
    <cellStyle name="Стиль 1 2" xfId="1341"/>
    <cellStyle name="ТЕКСТ" xfId="1342"/>
    <cellStyle name="ТЕКСТ 2" xfId="1343"/>
    <cellStyle name="ТЕКСТ 3" xfId="1344"/>
    <cellStyle name="ТЕКСТ 4" xfId="1345"/>
    <cellStyle name="ТЕКСТ 5" xfId="1346"/>
    <cellStyle name="ТЕКСТ 6" xfId="1347"/>
    <cellStyle name="ТЕКСТ 7" xfId="1348"/>
    <cellStyle name="ТЕКСТ 8" xfId="1349"/>
    <cellStyle name="Текст предупреждения" xfId="13" builtinId="11" hidden="1"/>
    <cellStyle name="Текст предупреждения" xfId="103" builtinId="11" hidden="1"/>
    <cellStyle name="Текст предупреждения" xfId="1426" builtinId="11" hidden="1"/>
    <cellStyle name="Текст предупреждения" xfId="1466" builtinId="11" hidden="1"/>
    <cellStyle name="Текст предупреждения" xfId="1510" builtinId="11" hidden="1"/>
    <cellStyle name="Текст предупреждения" xfId="1550" builtinId="11" hidden="1"/>
    <cellStyle name="Текст предупреждения" xfId="1591" builtinId="11" hidden="1"/>
    <cellStyle name="Текст предупреждения 2" xfId="1350"/>
    <cellStyle name="Текст предупреждения 2 2" xfId="1351"/>
    <cellStyle name="Текст предупреждения 3" xfId="1352"/>
    <cellStyle name="Текст предупреждения 3 2" xfId="1353"/>
    <cellStyle name="Текст предупреждения 4" xfId="1354"/>
    <cellStyle name="Текст предупреждения 4 2" xfId="1355"/>
    <cellStyle name="Текст предупреждения 5" xfId="1356"/>
    <cellStyle name="Текст предупреждения 5 2" xfId="1357"/>
    <cellStyle name="Текст предупреждения 6" xfId="1358"/>
    <cellStyle name="Текст предупреждения 6 2" xfId="1359"/>
    <cellStyle name="Текст предупреждения 7" xfId="1360"/>
    <cellStyle name="Текст предупреждения 7 2" xfId="1361"/>
    <cellStyle name="Текст предупреждения 8" xfId="1362"/>
    <cellStyle name="Текст предупреждения 8 2" xfId="1363"/>
    <cellStyle name="Текст предупреждения 9" xfId="1364"/>
    <cellStyle name="Текст предупреждения 9 2" xfId="1365"/>
    <cellStyle name="Текстовый" xfId="1366"/>
    <cellStyle name="Текстовый 2" xfId="1367"/>
    <cellStyle name="Текстовый 3" xfId="1368"/>
    <cellStyle name="Текстовый 4" xfId="1369"/>
    <cellStyle name="Текстовый 5" xfId="1370"/>
    <cellStyle name="Текстовый 6" xfId="1371"/>
    <cellStyle name="Текстовый 7" xfId="1372"/>
    <cellStyle name="Текстовый 8" xfId="1373"/>
    <cellStyle name="Текстовый_1" xfId="1374"/>
    <cellStyle name="Тысячи [0]_22гк" xfId="1375"/>
    <cellStyle name="Тысячи_22гк" xfId="1376"/>
    <cellStyle name="ФИКСИРОВАННЫЙ" xfId="1377"/>
    <cellStyle name="ФИКСИРОВАННЫЙ 2" xfId="1378"/>
    <cellStyle name="ФИКСИРОВАННЫЙ 3" xfId="1379"/>
    <cellStyle name="ФИКСИРОВАННЫЙ 4" xfId="1380"/>
    <cellStyle name="ФИКСИРОВАННЫЙ 5" xfId="1381"/>
    <cellStyle name="ФИКСИРОВАННЫЙ 6" xfId="1382"/>
    <cellStyle name="ФИКСИРОВАННЫЙ 7" xfId="1383"/>
    <cellStyle name="ФИКСИРОВАННЫЙ 8" xfId="1384"/>
    <cellStyle name="ФИКСИРОВАННЫЙ_1" xfId="1385"/>
    <cellStyle name="Финансовый 2" xfId="1386"/>
    <cellStyle name="Финансовый 2 2" xfId="1387"/>
    <cellStyle name="Финансовый 2_46EE.2011(v1.0)" xfId="1388"/>
    <cellStyle name="Финансовый 3" xfId="1389"/>
    <cellStyle name="Формула" xfId="1390"/>
    <cellStyle name="Формула 2" xfId="1391"/>
    <cellStyle name="Формула_A РТ 2009 Рязаньэнерго" xfId="1392"/>
    <cellStyle name="ФормулаВБ" xfId="1393"/>
    <cellStyle name="ФормулаНаКонтроль" xfId="1394"/>
    <cellStyle name="Хороший" xfId="6" builtinId="26" hidden="1"/>
    <cellStyle name="Хороший" xfId="96" builtinId="26" hidden="1"/>
    <cellStyle name="Хороший" xfId="1419" builtinId="26" hidden="1"/>
    <cellStyle name="Хороший" xfId="1459" builtinId="26" hidden="1"/>
    <cellStyle name="Хороший" xfId="1503" builtinId="26" hidden="1"/>
    <cellStyle name="Хороший" xfId="1543" builtinId="26" hidden="1"/>
    <cellStyle name="Хороший" xfId="1584" builtinId="26" hidden="1"/>
    <cellStyle name="Хороший 2" xfId="1395"/>
    <cellStyle name="Хороший 2 2" xfId="1396"/>
    <cellStyle name="Хороший 3" xfId="1397"/>
    <cellStyle name="Хороший 3 2" xfId="1398"/>
    <cellStyle name="Хороший 4" xfId="1399"/>
    <cellStyle name="Хороший 4 2" xfId="1400"/>
    <cellStyle name="Хороший 5" xfId="1401"/>
    <cellStyle name="Хороший 5 2" xfId="1402"/>
    <cellStyle name="Хороший 6" xfId="1403"/>
    <cellStyle name="Хороший 6 2" xfId="1404"/>
    <cellStyle name="Хороший 7" xfId="1405"/>
    <cellStyle name="Хороший 7 2" xfId="1406"/>
    <cellStyle name="Хороший 8" xfId="1407"/>
    <cellStyle name="Хороший 8 2" xfId="1408"/>
    <cellStyle name="Хороший 9" xfId="1409"/>
    <cellStyle name="Хороший 9 2" xfId="1410"/>
    <cellStyle name="Цифры по центру с десятыми" xfId="1411"/>
    <cellStyle name="Џђћ–…ќ’ќ›‰" xfId="1412"/>
    <cellStyle name="Шапка таблицы" xfId="14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workbookViewId="0">
      <selection sqref="A1:XFD1048576"/>
    </sheetView>
  </sheetViews>
  <sheetFormatPr defaultRowHeight="15" x14ac:dyDescent="0.25"/>
  <cols>
    <col min="2" max="2" width="24" bestFit="1" customWidth="1"/>
    <col min="3" max="3" width="13.28515625" bestFit="1" customWidth="1"/>
    <col min="4" max="5" width="10.140625" bestFit="1" customWidth="1"/>
    <col min="9" max="9" width="10.140625" bestFit="1" customWidth="1"/>
    <col min="11" max="11" width="10.5703125" customWidth="1"/>
  </cols>
  <sheetData>
    <row r="1" spans="1:14" x14ac:dyDescent="0.25">
      <c r="N1" s="4" t="s">
        <v>31</v>
      </c>
    </row>
    <row r="2" spans="1:14" x14ac:dyDescent="0.25">
      <c r="N2" s="4" t="s">
        <v>32</v>
      </c>
    </row>
    <row r="3" spans="1:14" x14ac:dyDescent="0.25">
      <c r="N3" s="4" t="s">
        <v>33</v>
      </c>
    </row>
    <row r="4" spans="1:14" x14ac:dyDescent="0.25">
      <c r="N4" s="4" t="s">
        <v>34</v>
      </c>
    </row>
    <row r="5" spans="1:14" x14ac:dyDescent="0.25">
      <c r="G5" s="1" t="s">
        <v>28</v>
      </c>
    </row>
    <row r="7" spans="1:14" x14ac:dyDescent="0.25">
      <c r="B7" s="2" t="s">
        <v>29</v>
      </c>
    </row>
    <row r="8" spans="1:14" x14ac:dyDescent="0.25">
      <c r="N8" s="3" t="s">
        <v>30</v>
      </c>
    </row>
    <row r="9" spans="1:14" x14ac:dyDescent="0.25">
      <c r="A9" s="5" t="s">
        <v>0</v>
      </c>
      <c r="B9" s="32" t="s">
        <v>2</v>
      </c>
      <c r="C9" s="34" t="s">
        <v>3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14" ht="16.5" customHeight="1" x14ac:dyDescent="0.25">
      <c r="A10" s="5" t="s">
        <v>1</v>
      </c>
      <c r="B10" s="33"/>
      <c r="C10" s="10" t="s">
        <v>4</v>
      </c>
      <c r="D10" s="10" t="s">
        <v>5</v>
      </c>
      <c r="E10" s="10" t="s">
        <v>6</v>
      </c>
      <c r="F10" s="10" t="s">
        <v>7</v>
      </c>
      <c r="G10" s="10" t="s">
        <v>8</v>
      </c>
      <c r="H10" s="10" t="s">
        <v>9</v>
      </c>
      <c r="I10" s="10" t="s">
        <v>10</v>
      </c>
      <c r="J10" s="10" t="s">
        <v>11</v>
      </c>
      <c r="K10" s="10" t="s">
        <v>12</v>
      </c>
      <c r="L10" s="10" t="s">
        <v>13</v>
      </c>
      <c r="M10" s="10" t="s">
        <v>14</v>
      </c>
      <c r="N10" s="10" t="s">
        <v>15</v>
      </c>
    </row>
    <row r="11" spans="1:14" x14ac:dyDescent="0.25">
      <c r="A11" s="5" t="s">
        <v>16</v>
      </c>
      <c r="B11" s="6" t="s">
        <v>17</v>
      </c>
      <c r="C11" s="7">
        <v>1446.86</v>
      </c>
      <c r="D11" s="7">
        <v>1405.1025400000003</v>
      </c>
      <c r="E11" s="7">
        <v>1321.1284400000004</v>
      </c>
      <c r="F11" s="7">
        <v>1160.3546899999985</v>
      </c>
      <c r="G11" s="7">
        <v>981.59606000000133</v>
      </c>
      <c r="H11" s="7">
        <v>974.34990999999945</v>
      </c>
      <c r="I11" s="7">
        <v>995.04087000000015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</row>
    <row r="12" spans="1:14" x14ac:dyDescent="0.25">
      <c r="A12" s="5" t="s">
        <v>18</v>
      </c>
      <c r="B12" s="6" t="s">
        <v>19</v>
      </c>
      <c r="C12" s="7">
        <v>1077.3134700000021</v>
      </c>
      <c r="D12" s="7">
        <v>929.02693279999755</v>
      </c>
      <c r="E12" s="7">
        <v>902.62215799999876</v>
      </c>
      <c r="F12" s="7">
        <v>1131.7199916000027</v>
      </c>
      <c r="G12" s="7">
        <v>1360.8598272000015</v>
      </c>
      <c r="H12" s="7">
        <v>1179.5574216000002</v>
      </c>
      <c r="I12" s="7">
        <v>999.09052999999585</v>
      </c>
      <c r="J12" s="7">
        <v>982.86741600000255</v>
      </c>
      <c r="K12" s="7">
        <v>780.45852999999852</v>
      </c>
      <c r="L12" s="7">
        <v>824.38747600000295</v>
      </c>
      <c r="M12" s="7">
        <v>888.98599999999999</v>
      </c>
      <c r="N12" s="7">
        <v>1170.4652899999999</v>
      </c>
    </row>
    <row r="13" spans="1:14" x14ac:dyDescent="0.25">
      <c r="A13" s="5" t="s">
        <v>20</v>
      </c>
      <c r="B13" s="6" t="s">
        <v>21</v>
      </c>
      <c r="C13" s="7">
        <v>1489.9561099999999</v>
      </c>
      <c r="D13" s="7">
        <v>1896.2480399999999</v>
      </c>
      <c r="E13" s="7">
        <v>1463.36293</v>
      </c>
      <c r="F13" s="7">
        <v>1318.0561599999999</v>
      </c>
      <c r="G13" s="7">
        <v>979.16514000000006</v>
      </c>
      <c r="H13" s="7">
        <v>1104.5303200000001</v>
      </c>
      <c r="I13" s="7">
        <v>1166.5514800000001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</row>
    <row r="14" spans="1:14" x14ac:dyDescent="0.25">
      <c r="A14" s="5" t="s">
        <v>38</v>
      </c>
      <c r="B14" s="6" t="s">
        <v>35</v>
      </c>
      <c r="C14" s="7">
        <v>47.368220000000001</v>
      </c>
      <c r="D14" s="7">
        <v>24.992549999999998</v>
      </c>
      <c r="E14" s="7">
        <v>15.865770000000001</v>
      </c>
      <c r="F14" s="7">
        <v>6.8706499999999995</v>
      </c>
      <c r="G14" s="7">
        <v>12.893129999999999</v>
      </c>
      <c r="H14" s="7">
        <v>5.4574399999999992</v>
      </c>
      <c r="I14" s="7">
        <v>5.6086999999999998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</row>
    <row r="15" spans="1:14" x14ac:dyDescent="0.25">
      <c r="A15" s="5" t="s">
        <v>25</v>
      </c>
      <c r="B15" s="6" t="s">
        <v>36</v>
      </c>
      <c r="C15" s="7">
        <v>2535.4101700000001</v>
      </c>
      <c r="D15" s="7">
        <v>2780.47579</v>
      </c>
      <c r="E15" s="7">
        <v>2385.0641700000006</v>
      </c>
      <c r="F15" s="7">
        <v>1345.0700708478516</v>
      </c>
      <c r="G15" s="7">
        <v>2221.672</v>
      </c>
      <c r="H15" s="7">
        <v>1404.2717891852476</v>
      </c>
      <c r="I15" s="7">
        <v>2268.3269400000004</v>
      </c>
      <c r="J15" s="7">
        <v>296.37029999999999</v>
      </c>
      <c r="K15" s="7">
        <v>18.258779999999998</v>
      </c>
      <c r="L15" s="7">
        <v>13.225220000000002</v>
      </c>
      <c r="M15" s="7">
        <v>343.98692000000005</v>
      </c>
      <c r="N15" s="7">
        <v>634.39787999999987</v>
      </c>
    </row>
    <row r="16" spans="1:14" x14ac:dyDescent="0.25">
      <c r="A16" s="5" t="s">
        <v>39</v>
      </c>
      <c r="B16" s="6" t="s">
        <v>37</v>
      </c>
      <c r="C16" s="7">
        <v>3.70838</v>
      </c>
      <c r="D16" s="7">
        <v>3.1508400000000001</v>
      </c>
      <c r="E16" s="7">
        <v>3.3881799999999997</v>
      </c>
      <c r="F16" s="7">
        <v>3.5600399999999999</v>
      </c>
      <c r="G16" s="7">
        <v>2.3375500000000002</v>
      </c>
      <c r="H16" s="7">
        <v>2.3017500000000002</v>
      </c>
      <c r="I16" s="7">
        <v>2.2700399999999998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</row>
    <row r="17" spans="1:14" x14ac:dyDescent="0.25">
      <c r="A17" s="5" t="s">
        <v>40</v>
      </c>
      <c r="B17" s="6" t="s">
        <v>22</v>
      </c>
      <c r="C17" s="7">
        <v>5901.3846240383346</v>
      </c>
      <c r="D17" s="7">
        <v>5771.1245713143808</v>
      </c>
      <c r="E17" s="7">
        <v>4846.5508424470136</v>
      </c>
      <c r="F17" s="7">
        <v>4097.5009099999997</v>
      </c>
      <c r="G17" s="7">
        <v>3686.6415099999999</v>
      </c>
      <c r="H17" s="7">
        <v>4305.97649</v>
      </c>
      <c r="I17" s="7">
        <v>4512.5293730506974</v>
      </c>
      <c r="J17" s="7">
        <v>254.23500000000001</v>
      </c>
      <c r="K17" s="7">
        <v>451.94</v>
      </c>
      <c r="L17" s="7">
        <v>463.99</v>
      </c>
      <c r="M17" s="7">
        <v>222.44200000000001</v>
      </c>
      <c r="N17" s="7">
        <v>449.56295999999998</v>
      </c>
    </row>
    <row r="18" spans="1:14" x14ac:dyDescent="0.25">
      <c r="A18" s="5" t="s">
        <v>41</v>
      </c>
      <c r="B18" s="6" t="s">
        <v>23</v>
      </c>
      <c r="C18" s="7">
        <v>5705.3311540383356</v>
      </c>
      <c r="D18" s="7">
        <v>5508.2166413143805</v>
      </c>
      <c r="E18" s="7">
        <v>4664.0365424470137</v>
      </c>
      <c r="F18" s="7">
        <v>3942.7975100000003</v>
      </c>
      <c r="G18" s="7">
        <v>3570.2651499999997</v>
      </c>
      <c r="H18" s="7">
        <v>4201.16561</v>
      </c>
      <c r="I18" s="7">
        <v>4405.1636730506971</v>
      </c>
      <c r="J18" s="7">
        <v>254.23500000000001</v>
      </c>
      <c r="K18" s="7">
        <v>451.94</v>
      </c>
      <c r="L18" s="7">
        <v>463.99</v>
      </c>
      <c r="M18" s="7">
        <v>222.44200000000001</v>
      </c>
      <c r="N18" s="7">
        <v>449.56295999999998</v>
      </c>
    </row>
    <row r="19" spans="1:14" x14ac:dyDescent="0.25">
      <c r="A19" s="5" t="s">
        <v>42</v>
      </c>
      <c r="B19" s="6" t="s">
        <v>24</v>
      </c>
      <c r="C19" s="7">
        <v>196.05347</v>
      </c>
      <c r="D19" s="7">
        <v>262.90792999999996</v>
      </c>
      <c r="E19" s="7">
        <v>182.51429999999999</v>
      </c>
      <c r="F19" s="7">
        <v>154.70339999999999</v>
      </c>
      <c r="G19" s="7">
        <v>116.37636000000001</v>
      </c>
      <c r="H19" s="7">
        <v>104.81088000000001</v>
      </c>
      <c r="I19" s="7">
        <v>107.3657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ht="45" x14ac:dyDescent="0.25">
      <c r="A20" s="5" t="s">
        <v>43</v>
      </c>
      <c r="B20" s="6" t="s">
        <v>26</v>
      </c>
      <c r="C20" s="7">
        <v>1146.33989</v>
      </c>
      <c r="D20" s="7">
        <v>1316.0683900000001</v>
      </c>
      <c r="E20" s="7">
        <v>1058.1011099999998</v>
      </c>
      <c r="F20" s="7">
        <v>777.85996</v>
      </c>
      <c r="G20" s="7">
        <v>744.39844999999991</v>
      </c>
      <c r="H20" s="7">
        <v>849.39913000000001</v>
      </c>
      <c r="I20" s="7">
        <v>767.26677999999993</v>
      </c>
      <c r="J20" s="7">
        <v>0</v>
      </c>
      <c r="K20" s="7">
        <v>6.3680399999999997</v>
      </c>
      <c r="L20" s="7">
        <v>17.304320000000001</v>
      </c>
      <c r="M20" s="7">
        <v>27.757759999999998</v>
      </c>
      <c r="N20" s="7">
        <v>17.788599999999999</v>
      </c>
    </row>
    <row r="21" spans="1:14" x14ac:dyDescent="0.25">
      <c r="A21" s="5"/>
      <c r="B21" s="8" t="s">
        <v>27</v>
      </c>
      <c r="C21" s="9">
        <f>SUM(C11:C20)-C18-C19</f>
        <v>13648.340864038333</v>
      </c>
      <c r="D21" s="9">
        <f>SUM(D11:D20)-D18-D19</f>
        <v>14126.18965411438</v>
      </c>
      <c r="E21" s="9">
        <f t="shared" ref="E21:N21" si="0">SUM(E11:E20)-E18-E19</f>
        <v>11996.083600447013</v>
      </c>
      <c r="F21" s="9">
        <f t="shared" si="0"/>
        <v>9840.9924724478533</v>
      </c>
      <c r="G21" s="9">
        <f t="shared" si="0"/>
        <v>9989.5636672000037</v>
      </c>
      <c r="H21" s="9">
        <f t="shared" si="0"/>
        <v>9825.8442507852469</v>
      </c>
      <c r="I21" s="9">
        <f>SUM(I11:I20)-I18-I19</f>
        <v>10716.684713050692</v>
      </c>
      <c r="J21" s="9">
        <f>SUM(J11:J20)-J18-J19</f>
        <v>1533.4727160000025</v>
      </c>
      <c r="K21" s="9">
        <f>SUM(K11:K20)-K18-K19</f>
        <v>1257.0253499999985</v>
      </c>
      <c r="L21" s="9">
        <f t="shared" si="0"/>
        <v>1318.9070160000031</v>
      </c>
      <c r="M21" s="9">
        <f t="shared" si="0"/>
        <v>1483.1726800000001</v>
      </c>
      <c r="N21" s="9">
        <f t="shared" si="0"/>
        <v>2272.2147299999997</v>
      </c>
    </row>
    <row r="29" spans="1:14" x14ac:dyDescent="0.25">
      <c r="D29" t="s">
        <v>44</v>
      </c>
    </row>
  </sheetData>
  <mergeCells count="2">
    <mergeCell ref="B9:B10"/>
    <mergeCell ref="C9:N9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N17" sqref="N17"/>
    </sheetView>
  </sheetViews>
  <sheetFormatPr defaultRowHeight="15" x14ac:dyDescent="0.25"/>
  <cols>
    <col min="2" max="2" width="24" bestFit="1" customWidth="1"/>
    <col min="3" max="3" width="13.42578125" bestFit="1" customWidth="1"/>
    <col min="4" max="5" width="10.28515625" bestFit="1" customWidth="1"/>
    <col min="6" max="8" width="9.7109375" bestFit="1" customWidth="1"/>
    <col min="9" max="9" width="10.28515625" bestFit="1" customWidth="1"/>
    <col min="10" max="10" width="9.7109375" bestFit="1" customWidth="1"/>
    <col min="11" max="11" width="9.85546875" customWidth="1"/>
    <col min="12" max="12" width="9.7109375" bestFit="1" customWidth="1"/>
    <col min="13" max="14" width="9.28515625" bestFit="1" customWidth="1"/>
  </cols>
  <sheetData>
    <row r="1" spans="1:14" x14ac:dyDescent="0.25">
      <c r="N1" s="4" t="s">
        <v>31</v>
      </c>
    </row>
    <row r="2" spans="1:14" x14ac:dyDescent="0.25">
      <c r="N2" s="4" t="s">
        <v>32</v>
      </c>
    </row>
    <row r="3" spans="1:14" x14ac:dyDescent="0.25">
      <c r="N3" s="4" t="s">
        <v>33</v>
      </c>
    </row>
    <row r="4" spans="1:14" x14ac:dyDescent="0.25">
      <c r="N4" s="4" t="s">
        <v>34</v>
      </c>
    </row>
    <row r="5" spans="1:14" x14ac:dyDescent="0.25">
      <c r="G5" s="1" t="s">
        <v>28</v>
      </c>
    </row>
    <row r="7" spans="1:14" x14ac:dyDescent="0.25">
      <c r="B7" s="2" t="s">
        <v>29</v>
      </c>
    </row>
    <row r="8" spans="1:14" x14ac:dyDescent="0.25">
      <c r="N8" s="3" t="s">
        <v>30</v>
      </c>
    </row>
    <row r="9" spans="1:14" ht="17.25" customHeight="1" x14ac:dyDescent="0.25">
      <c r="A9" s="5" t="s">
        <v>0</v>
      </c>
      <c r="B9" s="32" t="s">
        <v>2</v>
      </c>
      <c r="C9" s="34" t="s">
        <v>45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14" ht="17.25" customHeight="1" x14ac:dyDescent="0.25">
      <c r="A10" s="5" t="s">
        <v>1</v>
      </c>
      <c r="B10" s="33"/>
      <c r="C10" s="11" t="s">
        <v>4</v>
      </c>
      <c r="D10" s="11" t="s">
        <v>5</v>
      </c>
      <c r="E10" s="11" t="s">
        <v>6</v>
      </c>
      <c r="F10" s="11" t="s">
        <v>7</v>
      </c>
      <c r="G10" s="11" t="s">
        <v>8</v>
      </c>
      <c r="H10" s="11" t="s">
        <v>9</v>
      </c>
      <c r="I10" s="11" t="s">
        <v>10</v>
      </c>
      <c r="J10" s="11" t="s">
        <v>11</v>
      </c>
      <c r="K10" s="11" t="s">
        <v>12</v>
      </c>
      <c r="L10" s="11" t="s">
        <v>13</v>
      </c>
      <c r="M10" s="11" t="s">
        <v>14</v>
      </c>
      <c r="N10" s="11" t="s">
        <v>15</v>
      </c>
    </row>
    <row r="11" spans="1:14" x14ac:dyDescent="0.25">
      <c r="A11" s="5" t="s">
        <v>16</v>
      </c>
      <c r="B11" s="6" t="s">
        <v>19</v>
      </c>
      <c r="C11" s="7">
        <v>1105.9606559999968</v>
      </c>
      <c r="D11" s="7">
        <v>1028.6265339999995</v>
      </c>
      <c r="E11" s="7">
        <v>1161.6448740000033</v>
      </c>
      <c r="F11" s="7">
        <v>1073.0723999999993</v>
      </c>
      <c r="G11" s="7">
        <v>1063.0988860000004</v>
      </c>
      <c r="H11" s="7">
        <v>1117.7940000000001</v>
      </c>
      <c r="I11" s="7">
        <v>1051.3119999999999</v>
      </c>
      <c r="J11" s="7">
        <v>1278.7639999999999</v>
      </c>
      <c r="K11" s="7">
        <v>1134.327</v>
      </c>
      <c r="L11" s="7">
        <v>1085.9179999999999</v>
      </c>
      <c r="M11" s="7">
        <v>990.45</v>
      </c>
      <c r="N11" s="7">
        <v>1025.4580000000001</v>
      </c>
    </row>
    <row r="12" spans="1:14" x14ac:dyDescent="0.25">
      <c r="A12" s="5" t="s">
        <v>18</v>
      </c>
      <c r="B12" s="6" t="s">
        <v>36</v>
      </c>
      <c r="C12" s="7">
        <v>740.01104000000009</v>
      </c>
      <c r="D12" s="7">
        <v>590.88358000000005</v>
      </c>
      <c r="E12" s="7">
        <v>582.14347000000021</v>
      </c>
      <c r="F12" s="7">
        <v>461.09824000000009</v>
      </c>
      <c r="G12" s="7">
        <v>418.96928999999994</v>
      </c>
      <c r="H12" s="7">
        <v>544.31899999999996</v>
      </c>
      <c r="I12" s="7">
        <v>603.56799999999998</v>
      </c>
      <c r="J12" s="7">
        <v>584.61599999999999</v>
      </c>
      <c r="K12" s="7">
        <v>555.72400000000005</v>
      </c>
      <c r="L12" s="7">
        <v>672.80700000000002</v>
      </c>
      <c r="M12" s="7">
        <v>841.84</v>
      </c>
      <c r="N12" s="7">
        <v>891.07</v>
      </c>
    </row>
    <row r="13" spans="1:14" x14ac:dyDescent="0.25">
      <c r="A13" s="5" t="s">
        <v>20</v>
      </c>
      <c r="B13" s="6" t="s">
        <v>22</v>
      </c>
      <c r="C13" s="7">
        <v>408.18815999999998</v>
      </c>
      <c r="D13" s="7">
        <v>386.59199999999998</v>
      </c>
      <c r="E13" s="7">
        <v>369.2256000000001</v>
      </c>
      <c r="F13" s="7">
        <v>300.07079999999996</v>
      </c>
      <c r="G13" s="7">
        <v>286.37279999999993</v>
      </c>
      <c r="H13" s="7">
        <v>375.69600000000003</v>
      </c>
      <c r="I13" s="7">
        <v>396.483</v>
      </c>
      <c r="J13" s="7">
        <v>421.59199999999998</v>
      </c>
      <c r="K13" s="7">
        <v>370.37299999999999</v>
      </c>
      <c r="L13" s="7">
        <v>413.77300000000002</v>
      </c>
      <c r="M13" s="7">
        <v>438.24</v>
      </c>
      <c r="N13" s="7">
        <v>488.69600000000003</v>
      </c>
    </row>
    <row r="14" spans="1:14" x14ac:dyDescent="0.25">
      <c r="A14" s="5" t="s">
        <v>46</v>
      </c>
      <c r="B14" s="6" t="s">
        <v>23</v>
      </c>
      <c r="C14" s="7">
        <v>408.18815999999998</v>
      </c>
      <c r="D14" s="7">
        <v>386.59199999999998</v>
      </c>
      <c r="E14" s="7">
        <v>369.2256000000001</v>
      </c>
      <c r="F14" s="7">
        <v>300.07079999999996</v>
      </c>
      <c r="G14" s="7">
        <v>286.37279999999993</v>
      </c>
      <c r="H14" s="7">
        <v>375.69600000000003</v>
      </c>
      <c r="I14" s="7">
        <v>396.483</v>
      </c>
      <c r="J14" s="7">
        <v>421.59199999999998</v>
      </c>
      <c r="K14" s="7">
        <v>370.37299999999999</v>
      </c>
      <c r="L14" s="7">
        <v>413.77300000000002</v>
      </c>
      <c r="M14" s="7">
        <v>438.24</v>
      </c>
      <c r="N14" s="7">
        <v>488.69600000000003</v>
      </c>
    </row>
    <row r="15" spans="1:14" x14ac:dyDescent="0.25">
      <c r="A15" s="5" t="s">
        <v>47</v>
      </c>
      <c r="B15" s="6" t="s">
        <v>24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 t="s">
        <v>48</v>
      </c>
      <c r="N15" s="7">
        <v>0</v>
      </c>
    </row>
    <row r="16" spans="1:14" ht="45" x14ac:dyDescent="0.25">
      <c r="A16" s="5" t="s">
        <v>38</v>
      </c>
      <c r="B16" s="6" t="s">
        <v>26</v>
      </c>
      <c r="C16" s="7">
        <v>2.9428000000000001</v>
      </c>
      <c r="D16" s="7">
        <v>36.801559999999995</v>
      </c>
      <c r="E16" s="7">
        <v>1.20156</v>
      </c>
      <c r="F16" s="7">
        <v>1.2647999999999999</v>
      </c>
      <c r="G16" s="7">
        <v>111.90804</v>
      </c>
      <c r="H16" s="7">
        <v>1.518</v>
      </c>
      <c r="I16" s="7">
        <v>102.59399999999999</v>
      </c>
      <c r="J16" s="7">
        <v>54.648000000000003</v>
      </c>
      <c r="K16" s="7">
        <v>47.634999999999998</v>
      </c>
      <c r="L16" s="7">
        <v>51.688000000000002</v>
      </c>
      <c r="M16" s="7">
        <v>56.54</v>
      </c>
      <c r="N16" s="7">
        <v>57.518000000000001</v>
      </c>
    </row>
    <row r="17" spans="1:14" x14ac:dyDescent="0.25">
      <c r="A17" s="5"/>
      <c r="B17" s="8" t="s">
        <v>27</v>
      </c>
      <c r="C17" s="9">
        <f t="shared" ref="C17:N17" si="0">SUM(C11:C16)-C14-C15</f>
        <v>2257.1026559999968</v>
      </c>
      <c r="D17" s="9">
        <f t="shared" si="0"/>
        <v>2042.9036739999997</v>
      </c>
      <c r="E17" s="9">
        <f t="shared" si="0"/>
        <v>2114.2155040000034</v>
      </c>
      <c r="F17" s="9">
        <f t="shared" si="0"/>
        <v>1835.5062399999993</v>
      </c>
      <c r="G17" s="9">
        <f t="shared" si="0"/>
        <v>1880.3490160000003</v>
      </c>
      <c r="H17" s="9">
        <f t="shared" si="0"/>
        <v>2039.3270000000002</v>
      </c>
      <c r="I17" s="9">
        <f t="shared" si="0"/>
        <v>2153.9569999999999</v>
      </c>
      <c r="J17" s="9">
        <f t="shared" si="0"/>
        <v>2339.62</v>
      </c>
      <c r="K17" s="9">
        <f>SUM(K11:K16)-K14-K15</f>
        <v>2108.0590000000002</v>
      </c>
      <c r="L17" s="12">
        <f>SUM(L11:L16)-L14-L15</f>
        <v>2224.1860000000001</v>
      </c>
      <c r="M17" s="12">
        <f>SUM(M11:M16)-M14</f>
        <v>2327.0699999999997</v>
      </c>
      <c r="N17" s="12">
        <f t="shared" si="0"/>
        <v>2462.7420000000002</v>
      </c>
    </row>
  </sheetData>
  <mergeCells count="2">
    <mergeCell ref="B9:B10"/>
    <mergeCell ref="C9:N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D17" sqref="D17"/>
    </sheetView>
  </sheetViews>
  <sheetFormatPr defaultRowHeight="15" x14ac:dyDescent="0.25"/>
  <cols>
    <col min="2" max="2" width="24" bestFit="1" customWidth="1"/>
    <col min="3" max="3" width="13.42578125" bestFit="1" customWidth="1"/>
    <col min="4" max="5" width="10.28515625" bestFit="1" customWidth="1"/>
    <col min="6" max="8" width="9.7109375" bestFit="1" customWidth="1"/>
    <col min="9" max="9" width="10.28515625" bestFit="1" customWidth="1"/>
    <col min="10" max="10" width="9.7109375" bestFit="1" customWidth="1"/>
    <col min="11" max="11" width="9.85546875" customWidth="1"/>
    <col min="12" max="12" width="9.7109375" bestFit="1" customWidth="1"/>
    <col min="13" max="14" width="9.28515625" bestFit="1" customWidth="1"/>
  </cols>
  <sheetData>
    <row r="1" spans="1:14" x14ac:dyDescent="0.25">
      <c r="N1" s="4" t="s">
        <v>31</v>
      </c>
    </row>
    <row r="2" spans="1:14" x14ac:dyDescent="0.25">
      <c r="N2" s="4" t="s">
        <v>32</v>
      </c>
    </row>
    <row r="3" spans="1:14" x14ac:dyDescent="0.25">
      <c r="N3" s="4" t="s">
        <v>33</v>
      </c>
    </row>
    <row r="4" spans="1:14" x14ac:dyDescent="0.25">
      <c r="N4" s="4" t="s">
        <v>34</v>
      </c>
    </row>
    <row r="5" spans="1:14" x14ac:dyDescent="0.25">
      <c r="G5" s="1" t="s">
        <v>28</v>
      </c>
    </row>
    <row r="7" spans="1:14" x14ac:dyDescent="0.25">
      <c r="B7" s="2" t="s">
        <v>29</v>
      </c>
    </row>
    <row r="8" spans="1:14" x14ac:dyDescent="0.25">
      <c r="N8" s="3" t="s">
        <v>30</v>
      </c>
    </row>
    <row r="9" spans="1:14" ht="17.25" customHeight="1" x14ac:dyDescent="0.25">
      <c r="A9" s="5" t="s">
        <v>0</v>
      </c>
      <c r="B9" s="32" t="s">
        <v>2</v>
      </c>
      <c r="C9" s="34" t="s">
        <v>49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14" ht="17.25" customHeight="1" x14ac:dyDescent="0.25">
      <c r="A10" s="5" t="s">
        <v>1</v>
      </c>
      <c r="B10" s="33"/>
      <c r="C10" s="11" t="s">
        <v>4</v>
      </c>
      <c r="D10" s="11" t="s">
        <v>5</v>
      </c>
      <c r="E10" s="11" t="s">
        <v>6</v>
      </c>
      <c r="F10" s="11" t="s">
        <v>7</v>
      </c>
      <c r="G10" s="11" t="s">
        <v>8</v>
      </c>
      <c r="H10" s="11" t="s">
        <v>9</v>
      </c>
      <c r="I10" s="11" t="s">
        <v>10</v>
      </c>
      <c r="J10" s="11" t="s">
        <v>11</v>
      </c>
      <c r="K10" s="11" t="s">
        <v>12</v>
      </c>
      <c r="L10" s="11" t="s">
        <v>13</v>
      </c>
      <c r="M10" s="11" t="s">
        <v>14</v>
      </c>
      <c r="N10" s="11" t="s">
        <v>15</v>
      </c>
    </row>
    <row r="11" spans="1:14" x14ac:dyDescent="0.25">
      <c r="A11" s="5" t="s">
        <v>16</v>
      </c>
      <c r="B11" s="6" t="s">
        <v>19</v>
      </c>
      <c r="C11" s="7">
        <v>1083.6379999999999</v>
      </c>
      <c r="D11" s="7">
        <v>973.35799999999995</v>
      </c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x14ac:dyDescent="0.25">
      <c r="A12" s="5" t="s">
        <v>18</v>
      </c>
      <c r="B12" s="6" t="s">
        <v>36</v>
      </c>
      <c r="C12" s="7">
        <v>884.71199999999999</v>
      </c>
      <c r="D12" s="7">
        <v>853.81899999999996</v>
      </c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x14ac:dyDescent="0.25">
      <c r="A13" s="5" t="s">
        <v>20</v>
      </c>
      <c r="B13" s="6" t="s">
        <v>22</v>
      </c>
      <c r="C13" s="7">
        <v>486.41399999999999</v>
      </c>
      <c r="D13" s="7">
        <v>427.14699999999999</v>
      </c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x14ac:dyDescent="0.25">
      <c r="A14" s="5" t="s">
        <v>46</v>
      </c>
      <c r="B14" s="6" t="s">
        <v>23</v>
      </c>
      <c r="C14" s="7">
        <v>486.41399999999999</v>
      </c>
      <c r="D14" s="7">
        <v>427.14699999999999</v>
      </c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5" t="s">
        <v>47</v>
      </c>
      <c r="B15" s="6" t="s">
        <v>24</v>
      </c>
      <c r="C15" s="7">
        <v>0</v>
      </c>
      <c r="D15" s="7">
        <v>0</v>
      </c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45" x14ac:dyDescent="0.25">
      <c r="A16" s="5" t="s">
        <v>38</v>
      </c>
      <c r="B16" s="6" t="s">
        <v>26</v>
      </c>
      <c r="C16" s="7">
        <v>-21.704999999999998</v>
      </c>
      <c r="D16" s="7">
        <v>92.900999999999996</v>
      </c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5"/>
      <c r="B17" s="8" t="s">
        <v>27</v>
      </c>
      <c r="C17" s="9">
        <f>SUM(C11:C16)-C14-C15</f>
        <v>2433.0590000000002</v>
      </c>
      <c r="D17" s="9">
        <f t="shared" ref="D17:N17" si="0">SUM(D11:D16)-D14-D15</f>
        <v>2347.2249999999999</v>
      </c>
      <c r="E17" s="9">
        <f t="shared" si="0"/>
        <v>0</v>
      </c>
      <c r="F17" s="9">
        <f t="shared" si="0"/>
        <v>0</v>
      </c>
      <c r="G17" s="9">
        <f t="shared" si="0"/>
        <v>0</v>
      </c>
      <c r="H17" s="9">
        <f t="shared" si="0"/>
        <v>0</v>
      </c>
      <c r="I17" s="9">
        <f t="shared" si="0"/>
        <v>0</v>
      </c>
      <c r="J17" s="9">
        <f t="shared" si="0"/>
        <v>0</v>
      </c>
      <c r="K17" s="9">
        <f>SUM(K11:K16)-K14-K15</f>
        <v>0</v>
      </c>
      <c r="L17" s="12">
        <f>SUM(L11:L16)-L14-L15</f>
        <v>0</v>
      </c>
      <c r="M17" s="12">
        <f>SUM(M11:M16)-M14</f>
        <v>0</v>
      </c>
      <c r="N17" s="12">
        <f t="shared" si="0"/>
        <v>0</v>
      </c>
    </row>
  </sheetData>
  <mergeCells count="2">
    <mergeCell ref="B9:B10"/>
    <mergeCell ref="C9:N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A23" sqref="A23:N33"/>
    </sheetView>
  </sheetViews>
  <sheetFormatPr defaultRowHeight="15" x14ac:dyDescent="0.25"/>
  <cols>
    <col min="1" max="1" width="5" customWidth="1"/>
    <col min="2" max="2" width="19.5703125" customWidth="1"/>
    <col min="3" max="3" width="11.42578125" customWidth="1"/>
    <col min="4" max="4" width="10.140625" bestFit="1" customWidth="1"/>
    <col min="5" max="5" width="9.85546875" customWidth="1"/>
    <col min="6" max="6" width="10.140625" bestFit="1" customWidth="1"/>
    <col min="7" max="7" width="10.5703125" customWidth="1"/>
    <col min="8" max="14" width="10.140625" bestFit="1" customWidth="1"/>
  </cols>
  <sheetData>
    <row r="1" spans="1:14" x14ac:dyDescent="0.25">
      <c r="N1" s="4" t="s">
        <v>31</v>
      </c>
    </row>
    <row r="2" spans="1:14" x14ac:dyDescent="0.25">
      <c r="N2" s="4" t="s">
        <v>32</v>
      </c>
    </row>
    <row r="3" spans="1:14" x14ac:dyDescent="0.25">
      <c r="N3" s="4" t="s">
        <v>33</v>
      </c>
    </row>
    <row r="4" spans="1:14" x14ac:dyDescent="0.25">
      <c r="N4" s="4" t="s">
        <v>34</v>
      </c>
    </row>
    <row r="5" spans="1:14" x14ac:dyDescent="0.25">
      <c r="G5" s="1" t="s">
        <v>28</v>
      </c>
    </row>
    <row r="7" spans="1:14" x14ac:dyDescent="0.25">
      <c r="B7" s="2" t="s">
        <v>29</v>
      </c>
    </row>
    <row r="8" spans="1:14" x14ac:dyDescent="0.25">
      <c r="N8" s="3" t="s">
        <v>30</v>
      </c>
    </row>
    <row r="9" spans="1:14" x14ac:dyDescent="0.25">
      <c r="A9" s="35" t="s">
        <v>50</v>
      </c>
      <c r="B9" s="32" t="s">
        <v>2</v>
      </c>
      <c r="C9" s="34" t="s">
        <v>3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14" ht="16.5" customHeight="1" x14ac:dyDescent="0.25">
      <c r="A10" s="36"/>
      <c r="B10" s="33"/>
      <c r="C10" s="13" t="s">
        <v>4</v>
      </c>
      <c r="D10" s="13" t="s">
        <v>5</v>
      </c>
      <c r="E10" s="13" t="s">
        <v>6</v>
      </c>
      <c r="F10" s="13" t="s">
        <v>7</v>
      </c>
      <c r="G10" s="13" t="s">
        <v>8</v>
      </c>
      <c r="H10" s="13" t="s">
        <v>9</v>
      </c>
      <c r="I10" s="13" t="s">
        <v>10</v>
      </c>
      <c r="J10" s="13" t="s">
        <v>11</v>
      </c>
      <c r="K10" s="13" t="s">
        <v>12</v>
      </c>
      <c r="L10" s="13" t="s">
        <v>13</v>
      </c>
      <c r="M10" s="13" t="s">
        <v>14</v>
      </c>
      <c r="N10" s="13" t="s">
        <v>15</v>
      </c>
    </row>
    <row r="11" spans="1:14" x14ac:dyDescent="0.25">
      <c r="A11" s="5" t="s">
        <v>16</v>
      </c>
      <c r="B11" s="6" t="s">
        <v>17</v>
      </c>
      <c r="C11" s="7">
        <v>1446.86</v>
      </c>
      <c r="D11" s="7">
        <v>1405.1025400000003</v>
      </c>
      <c r="E11" s="7">
        <v>1321.1284400000004</v>
      </c>
      <c r="F11" s="7">
        <v>1160.3546899999985</v>
      </c>
      <c r="G11" s="7">
        <v>981.59606000000133</v>
      </c>
      <c r="H11" s="7">
        <v>974.34990999999945</v>
      </c>
      <c r="I11" s="7">
        <v>995.04087000000015</v>
      </c>
      <c r="J11" s="7">
        <v>977.78470000000004</v>
      </c>
      <c r="K11" s="7">
        <v>983.11950000000002</v>
      </c>
      <c r="L11" s="7">
        <v>1012.5288</v>
      </c>
      <c r="M11" s="7">
        <v>1159.2854</v>
      </c>
      <c r="N11" s="7">
        <v>1318.3150000000001</v>
      </c>
    </row>
    <row r="12" spans="1:14" x14ac:dyDescent="0.25">
      <c r="A12" s="5" t="s">
        <v>18</v>
      </c>
      <c r="B12" s="6" t="s">
        <v>19</v>
      </c>
      <c r="C12" s="7">
        <v>1077.3134700000021</v>
      </c>
      <c r="D12" s="7">
        <v>929.02693279999755</v>
      </c>
      <c r="E12" s="7">
        <v>902.62215799999876</v>
      </c>
      <c r="F12" s="7">
        <v>1131.7199916000027</v>
      </c>
      <c r="G12" s="7">
        <v>1360.8598272000015</v>
      </c>
      <c r="H12" s="7">
        <v>1179.5574216000002</v>
      </c>
      <c r="I12" s="7">
        <v>999.09052999999585</v>
      </c>
      <c r="J12" s="7">
        <v>982.86742000000004</v>
      </c>
      <c r="K12" s="7">
        <v>780.45853</v>
      </c>
      <c r="L12" s="7">
        <v>824.38747999999998</v>
      </c>
      <c r="M12" s="7">
        <v>888.98599999999999</v>
      </c>
      <c r="N12" s="7">
        <v>1170.4652900000001</v>
      </c>
    </row>
    <row r="13" spans="1:14" x14ac:dyDescent="0.25">
      <c r="A13" s="5" t="s">
        <v>20</v>
      </c>
      <c r="B13" s="6" t="s">
        <v>21</v>
      </c>
      <c r="C13" s="7">
        <v>1489.9561099999999</v>
      </c>
      <c r="D13" s="7">
        <v>1896.2480399999999</v>
      </c>
      <c r="E13" s="7">
        <v>1463.36293</v>
      </c>
      <c r="F13" s="7">
        <v>1318.0561599999999</v>
      </c>
      <c r="G13" s="7">
        <v>979.16514000000006</v>
      </c>
      <c r="H13" s="7">
        <v>1104.5303200000001</v>
      </c>
      <c r="I13" s="7">
        <v>1166.5514800000001</v>
      </c>
      <c r="J13" s="7">
        <v>1198.6094000000001</v>
      </c>
      <c r="K13" s="7">
        <v>1170.9691</v>
      </c>
      <c r="L13" s="7">
        <v>1162.5091</v>
      </c>
      <c r="M13" s="7">
        <v>1350.6742999999999</v>
      </c>
      <c r="N13" s="7">
        <v>1487.8418999999999</v>
      </c>
    </row>
    <row r="14" spans="1:14" x14ac:dyDescent="0.25">
      <c r="A14" s="5" t="s">
        <v>38</v>
      </c>
      <c r="B14" s="6" t="s">
        <v>35</v>
      </c>
      <c r="C14" s="7">
        <v>47.368220000000001</v>
      </c>
      <c r="D14" s="7">
        <v>24.992549999999998</v>
      </c>
      <c r="E14" s="7">
        <v>15.865770000000001</v>
      </c>
      <c r="F14" s="7">
        <v>6.8706499999999995</v>
      </c>
      <c r="G14" s="7">
        <v>12.893129999999999</v>
      </c>
      <c r="H14" s="7">
        <v>5.4574399999999992</v>
      </c>
      <c r="I14" s="7">
        <v>5.6086999999999998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</row>
    <row r="15" spans="1:14" x14ac:dyDescent="0.25">
      <c r="A15" s="5" t="s">
        <v>25</v>
      </c>
      <c r="B15" s="6" t="s">
        <v>36</v>
      </c>
      <c r="C15" s="7">
        <v>2535.4101700000001</v>
      </c>
      <c r="D15" s="7">
        <v>2780.47579</v>
      </c>
      <c r="E15" s="7">
        <v>2385.0641700000006</v>
      </c>
      <c r="F15" s="7">
        <v>1345.0700708478516</v>
      </c>
      <c r="G15" s="7">
        <v>2221.672</v>
      </c>
      <c r="H15" s="7">
        <v>1404.2717891852476</v>
      </c>
      <c r="I15" s="7">
        <v>2268.3269400000004</v>
      </c>
      <c r="J15" s="7">
        <v>2433.9486999999999</v>
      </c>
      <c r="K15" s="7">
        <v>1622.4174</v>
      </c>
      <c r="L15" s="7">
        <v>2145.9194000000002</v>
      </c>
      <c r="M15" s="7">
        <v>2553.5761000000002</v>
      </c>
      <c r="N15" s="7">
        <v>3002.8935999999999</v>
      </c>
    </row>
    <row r="16" spans="1:14" x14ac:dyDescent="0.25">
      <c r="A16" s="5" t="s">
        <v>39</v>
      </c>
      <c r="B16" s="6" t="s">
        <v>37</v>
      </c>
      <c r="C16" s="7">
        <v>3.70838</v>
      </c>
      <c r="D16" s="7">
        <v>3.1508400000000001</v>
      </c>
      <c r="E16" s="7">
        <v>3.3881799999999997</v>
      </c>
      <c r="F16" s="7">
        <v>3.5600399999999999</v>
      </c>
      <c r="G16" s="7">
        <v>2.3375500000000002</v>
      </c>
      <c r="H16" s="7">
        <v>2.3017500000000002</v>
      </c>
      <c r="I16" s="7">
        <v>2.2700399999999998</v>
      </c>
      <c r="J16" s="7">
        <v>3.0874100000000002</v>
      </c>
      <c r="K16" s="7">
        <v>2.96977</v>
      </c>
      <c r="L16" s="7">
        <v>2.7160000000000002</v>
      </c>
      <c r="M16" s="7">
        <v>3.5007100000000002</v>
      </c>
      <c r="N16" s="7">
        <v>4.1636100000000003</v>
      </c>
    </row>
    <row r="17" spans="1:14" x14ac:dyDescent="0.25">
      <c r="A17" s="5" t="s">
        <v>40</v>
      </c>
      <c r="B17" s="6" t="s">
        <v>22</v>
      </c>
      <c r="C17" s="7">
        <v>5901.3846240383346</v>
      </c>
      <c r="D17" s="7">
        <v>5771.1245713143808</v>
      </c>
      <c r="E17" s="7">
        <v>4846.5508424470136</v>
      </c>
      <c r="F17" s="7">
        <v>4097.5009099999997</v>
      </c>
      <c r="G17" s="7">
        <v>3686.6415099999999</v>
      </c>
      <c r="H17" s="7">
        <v>4305.97649</v>
      </c>
      <c r="I17" s="7">
        <v>4512.5293730506974</v>
      </c>
      <c r="J17" s="7">
        <f>J18+J19</f>
        <v>4882.8026600000003</v>
      </c>
      <c r="K17" s="7">
        <f t="shared" ref="K17:N17" si="0">K18+K19</f>
        <v>3606.9408899999999</v>
      </c>
      <c r="L17" s="7">
        <f t="shared" si="0"/>
        <v>3544.9644800000001</v>
      </c>
      <c r="M17" s="7">
        <f>M18+M19</f>
        <v>3684.4484300000004</v>
      </c>
      <c r="N17" s="7">
        <f t="shared" si="0"/>
        <v>4721.9150099999997</v>
      </c>
    </row>
    <row r="18" spans="1:14" x14ac:dyDescent="0.25">
      <c r="A18" s="5" t="s">
        <v>41</v>
      </c>
      <c r="B18" s="6" t="s">
        <v>23</v>
      </c>
      <c r="C18" s="7">
        <v>5705.3311540383356</v>
      </c>
      <c r="D18" s="7">
        <v>5508.2166413143805</v>
      </c>
      <c r="E18" s="7">
        <v>4664.0365424470137</v>
      </c>
      <c r="F18" s="7">
        <v>3942.7975100000003</v>
      </c>
      <c r="G18" s="7">
        <v>3570.2651499999997</v>
      </c>
      <c r="H18" s="7">
        <v>4201.16561</v>
      </c>
      <c r="I18" s="7">
        <v>4405.1636730506971</v>
      </c>
      <c r="J18" s="7">
        <v>4757.35707</v>
      </c>
      <c r="K18" s="7">
        <v>3505.2742699999999</v>
      </c>
      <c r="L18" s="7">
        <v>3434.9064699999999</v>
      </c>
      <c r="M18" s="7">
        <v>3553.5542300000002</v>
      </c>
      <c r="N18" s="7">
        <v>4589.2904399999998</v>
      </c>
    </row>
    <row r="19" spans="1:14" x14ac:dyDescent="0.25">
      <c r="A19" s="5" t="s">
        <v>42</v>
      </c>
      <c r="B19" s="6" t="s">
        <v>24</v>
      </c>
      <c r="C19" s="7">
        <v>196.05347</v>
      </c>
      <c r="D19" s="7">
        <v>262.90792999999996</v>
      </c>
      <c r="E19" s="7">
        <v>182.51429999999999</v>
      </c>
      <c r="F19" s="7">
        <v>154.70339999999999</v>
      </c>
      <c r="G19" s="7">
        <v>116.37636000000001</v>
      </c>
      <c r="H19" s="7">
        <v>104.81088000000001</v>
      </c>
      <c r="I19" s="7">
        <v>107.3657</v>
      </c>
      <c r="J19" s="7">
        <v>125.44559</v>
      </c>
      <c r="K19" s="7">
        <v>101.66661999999999</v>
      </c>
      <c r="L19" s="7">
        <v>110.05801</v>
      </c>
      <c r="M19" s="7">
        <v>130.89420000000001</v>
      </c>
      <c r="N19" s="7">
        <v>132.62457000000001</v>
      </c>
    </row>
    <row r="20" spans="1:14" ht="45" x14ac:dyDescent="0.25">
      <c r="A20" s="5" t="s">
        <v>43</v>
      </c>
      <c r="B20" s="6" t="s">
        <v>26</v>
      </c>
      <c r="C20" s="7">
        <v>1146.33989</v>
      </c>
      <c r="D20" s="7">
        <v>1316.0683900000001</v>
      </c>
      <c r="E20" s="7">
        <v>1058.1011099999998</v>
      </c>
      <c r="F20" s="7">
        <v>777.85996</v>
      </c>
      <c r="G20" s="7">
        <v>744.39844999999991</v>
      </c>
      <c r="H20" s="7">
        <v>849.39913000000001</v>
      </c>
      <c r="I20" s="7">
        <v>767.26677999999993</v>
      </c>
      <c r="J20" s="7">
        <v>974.45621000000006</v>
      </c>
      <c r="K20" s="7">
        <v>836.82447000000002</v>
      </c>
      <c r="L20" s="7">
        <v>817.04687999999999</v>
      </c>
      <c r="M20" s="7">
        <v>1052.3671200000001</v>
      </c>
      <c r="N20" s="7">
        <v>1178.9915599999999</v>
      </c>
    </row>
    <row r="21" spans="1:14" x14ac:dyDescent="0.25">
      <c r="A21" s="5"/>
      <c r="B21" s="8" t="s">
        <v>27</v>
      </c>
      <c r="C21" s="9">
        <f t="shared" ref="C21:N21" si="1">SUM(C11:C20)-C18-C19</f>
        <v>13648.340864038333</v>
      </c>
      <c r="D21" s="9">
        <f t="shared" si="1"/>
        <v>14126.18965411438</v>
      </c>
      <c r="E21" s="9">
        <f t="shared" si="1"/>
        <v>11996.083600447013</v>
      </c>
      <c r="F21" s="9">
        <f t="shared" si="1"/>
        <v>9840.9924724478533</v>
      </c>
      <c r="G21" s="9">
        <f t="shared" si="1"/>
        <v>9989.5636672000037</v>
      </c>
      <c r="H21" s="9">
        <f t="shared" si="1"/>
        <v>9825.8442507852469</v>
      </c>
      <c r="I21" s="9">
        <f t="shared" si="1"/>
        <v>10716.684713050692</v>
      </c>
      <c r="J21" s="9">
        <f t="shared" si="1"/>
        <v>11453.556500000001</v>
      </c>
      <c r="K21" s="9">
        <f t="shared" si="1"/>
        <v>9003.6996600000002</v>
      </c>
      <c r="L21" s="9">
        <f t="shared" si="1"/>
        <v>9510.0721400000002</v>
      </c>
      <c r="M21" s="9">
        <f t="shared" si="1"/>
        <v>10692.838060000002</v>
      </c>
      <c r="N21" s="9">
        <f t="shared" si="1"/>
        <v>12884.585969999996</v>
      </c>
    </row>
    <row r="23" spans="1:14" x14ac:dyDescent="0.25">
      <c r="A23" s="35" t="s">
        <v>50</v>
      </c>
      <c r="B23" s="32" t="s">
        <v>2</v>
      </c>
      <c r="C23" s="34" t="s">
        <v>3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</row>
    <row r="24" spans="1:14" x14ac:dyDescent="0.25">
      <c r="A24" s="36"/>
      <c r="B24" s="33"/>
      <c r="C24" s="14" t="s">
        <v>4</v>
      </c>
      <c r="D24" s="14" t="s">
        <v>5</v>
      </c>
      <c r="E24" s="14" t="s">
        <v>6</v>
      </c>
      <c r="F24" s="14" t="s">
        <v>7</v>
      </c>
      <c r="G24" s="14" t="s">
        <v>8</v>
      </c>
      <c r="H24" s="14" t="s">
        <v>9</v>
      </c>
      <c r="I24" s="14" t="s">
        <v>10</v>
      </c>
      <c r="J24" s="14" t="s">
        <v>11</v>
      </c>
      <c r="K24" s="14" t="s">
        <v>12</v>
      </c>
      <c r="L24" s="14" t="s">
        <v>13</v>
      </c>
      <c r="M24" s="14" t="s">
        <v>14</v>
      </c>
      <c r="N24" s="14" t="s">
        <v>15</v>
      </c>
    </row>
    <row r="25" spans="1:14" ht="45" x14ac:dyDescent="0.25">
      <c r="A25" s="19" t="s">
        <v>16</v>
      </c>
      <c r="B25" s="6" t="s">
        <v>53</v>
      </c>
      <c r="C25" s="17">
        <f>C11+C12+C13+C15+C16</f>
        <v>6553.2481300000018</v>
      </c>
      <c r="D25" s="17">
        <f t="shared" ref="D25:N25" si="2">D11+D12+D13+D15+D16</f>
        <v>7014.0041427999986</v>
      </c>
      <c r="E25" s="17">
        <f t="shared" si="2"/>
        <v>6075.5658779999994</v>
      </c>
      <c r="F25" s="17">
        <f>F11+F12+F13+F15+F16</f>
        <v>4958.760952447853</v>
      </c>
      <c r="G25" s="17">
        <f>G11+G12+G13+G15+G16</f>
        <v>5545.6305772000032</v>
      </c>
      <c r="H25" s="17">
        <f t="shared" si="2"/>
        <v>4665.011190785247</v>
      </c>
      <c r="I25" s="17">
        <f t="shared" si="2"/>
        <v>5431.2798599999969</v>
      </c>
      <c r="J25" s="17">
        <f t="shared" si="2"/>
        <v>5596.29763</v>
      </c>
      <c r="K25" s="17">
        <f t="shared" si="2"/>
        <v>4559.9342999999999</v>
      </c>
      <c r="L25" s="17">
        <f t="shared" si="2"/>
        <v>5148.0607799999998</v>
      </c>
      <c r="M25" s="17">
        <f t="shared" si="2"/>
        <v>5956.0225100000007</v>
      </c>
      <c r="N25" s="17">
        <f t="shared" si="2"/>
        <v>6983.6793999999991</v>
      </c>
    </row>
    <row r="26" spans="1:14" x14ac:dyDescent="0.25">
      <c r="A26" s="19" t="s">
        <v>57</v>
      </c>
      <c r="B26" s="15" t="s">
        <v>54</v>
      </c>
      <c r="C26" s="17">
        <v>1880.96875</v>
      </c>
      <c r="D26" s="17">
        <v>1859.0205327999979</v>
      </c>
      <c r="E26" s="17">
        <v>1869.9745179999993</v>
      </c>
      <c r="F26" s="17">
        <v>1866.9491116000011</v>
      </c>
      <c r="G26" s="17">
        <v>1931.1246272000028</v>
      </c>
      <c r="H26" s="17">
        <v>1720.5952616</v>
      </c>
      <c r="I26" s="17">
        <v>1530.997009999996</v>
      </c>
      <c r="J26" s="17">
        <v>1561.5680600000001</v>
      </c>
      <c r="K26" s="17">
        <v>1341.0958900000001</v>
      </c>
      <c r="L26" s="17">
        <v>1447.0122000000001</v>
      </c>
      <c r="M26" s="17">
        <v>1604.6821599999998</v>
      </c>
      <c r="N26" s="17">
        <v>2041.1446900000001</v>
      </c>
    </row>
    <row r="27" spans="1:14" x14ac:dyDescent="0.25">
      <c r="A27" s="19" t="s">
        <v>58</v>
      </c>
      <c r="B27" s="6" t="s">
        <v>55</v>
      </c>
      <c r="C27" s="17">
        <v>1654.0523499999999</v>
      </c>
      <c r="D27" s="17">
        <v>1919.39392</v>
      </c>
      <c r="E27" s="17">
        <v>1591.44605</v>
      </c>
      <c r="F27" s="17">
        <v>1744.8970400000001</v>
      </c>
      <c r="G27" s="17">
        <v>1548.5201600000003</v>
      </c>
      <c r="H27" s="17">
        <v>1644.38483</v>
      </c>
      <c r="I27" s="17">
        <v>1868.2814599999999</v>
      </c>
      <c r="J27" s="17">
        <v>1720.8943999999999</v>
      </c>
      <c r="K27" s="17">
        <v>1584.8801000000001</v>
      </c>
      <c r="L27" s="17">
        <v>1649.8267000000001</v>
      </c>
      <c r="M27" s="17">
        <v>1983.8893</v>
      </c>
      <c r="N27" s="17">
        <v>2191.2979999999998</v>
      </c>
    </row>
    <row r="28" spans="1:14" x14ac:dyDescent="0.25">
      <c r="A28" s="19" t="s">
        <v>59</v>
      </c>
      <c r="B28" s="6" t="s">
        <v>56</v>
      </c>
      <c r="C28" s="17">
        <v>3018.2229699999998</v>
      </c>
      <c r="D28" s="17">
        <v>3235.5896899999998</v>
      </c>
      <c r="E28" s="17">
        <v>2614.1453100000003</v>
      </c>
      <c r="F28" s="17">
        <v>1346.9148008478517</v>
      </c>
      <c r="G28" s="17">
        <v>2065.9857900000002</v>
      </c>
      <c r="H28" s="17">
        <v>1300.0310991852477</v>
      </c>
      <c r="I28" s="17">
        <v>2032.0013900000004</v>
      </c>
      <c r="J28" s="17">
        <v>2313.8353000000002</v>
      </c>
      <c r="K28" s="17">
        <v>1633.9583</v>
      </c>
      <c r="L28" s="17">
        <v>2051.2220000000002</v>
      </c>
      <c r="M28" s="17">
        <v>2367.451</v>
      </c>
      <c r="N28" s="17">
        <v>2751.2366999999999</v>
      </c>
    </row>
    <row r="29" spans="1:14" x14ac:dyDescent="0.25">
      <c r="A29" s="19" t="s">
        <v>18</v>
      </c>
      <c r="B29" s="6" t="s">
        <v>22</v>
      </c>
      <c r="C29" s="17">
        <f>C17</f>
        <v>5901.3846240383346</v>
      </c>
      <c r="D29" s="17">
        <f t="shared" ref="D29:N29" si="3">D17</f>
        <v>5771.1245713143808</v>
      </c>
      <c r="E29" s="17">
        <f t="shared" si="3"/>
        <v>4846.5508424470136</v>
      </c>
      <c r="F29" s="17">
        <f t="shared" si="3"/>
        <v>4097.5009099999997</v>
      </c>
      <c r="G29" s="17">
        <f t="shared" si="3"/>
        <v>3686.6415099999999</v>
      </c>
      <c r="H29" s="17">
        <f t="shared" si="3"/>
        <v>4305.97649</v>
      </c>
      <c r="I29" s="17">
        <f t="shared" si="3"/>
        <v>4512.5293730506974</v>
      </c>
      <c r="J29" s="17">
        <f t="shared" si="3"/>
        <v>4882.8026600000003</v>
      </c>
      <c r="K29" s="17">
        <f t="shared" si="3"/>
        <v>3606.9408899999999</v>
      </c>
      <c r="L29" s="17">
        <f t="shared" si="3"/>
        <v>3544.9644800000001</v>
      </c>
      <c r="M29" s="17">
        <f t="shared" si="3"/>
        <v>3684.4484300000004</v>
      </c>
      <c r="N29" s="17">
        <f t="shared" si="3"/>
        <v>4721.9150099999997</v>
      </c>
    </row>
    <row r="30" spans="1:14" x14ac:dyDescent="0.25">
      <c r="A30" s="19" t="s">
        <v>60</v>
      </c>
      <c r="B30" s="6" t="s">
        <v>23</v>
      </c>
      <c r="C30" s="17">
        <f t="shared" ref="C30:N31" si="4">C18</f>
        <v>5705.3311540383356</v>
      </c>
      <c r="D30" s="17">
        <f t="shared" si="4"/>
        <v>5508.2166413143805</v>
      </c>
      <c r="E30" s="17">
        <f t="shared" si="4"/>
        <v>4664.0365424470137</v>
      </c>
      <c r="F30" s="17">
        <f t="shared" si="4"/>
        <v>3942.7975100000003</v>
      </c>
      <c r="G30" s="17">
        <f t="shared" si="4"/>
        <v>3570.2651499999997</v>
      </c>
      <c r="H30" s="17">
        <f t="shared" si="4"/>
        <v>4201.16561</v>
      </c>
      <c r="I30" s="17">
        <f t="shared" si="4"/>
        <v>4405.1636730506971</v>
      </c>
      <c r="J30" s="17">
        <f t="shared" si="4"/>
        <v>4757.35707</v>
      </c>
      <c r="K30" s="17">
        <f t="shared" si="4"/>
        <v>3505.2742699999999</v>
      </c>
      <c r="L30" s="17">
        <f t="shared" si="4"/>
        <v>3434.9064699999999</v>
      </c>
      <c r="M30" s="17">
        <f t="shared" si="4"/>
        <v>3553.5542300000002</v>
      </c>
      <c r="N30" s="17">
        <f t="shared" si="4"/>
        <v>4589.2904399999998</v>
      </c>
    </row>
    <row r="31" spans="1:14" x14ac:dyDescent="0.25">
      <c r="A31" s="19" t="s">
        <v>61</v>
      </c>
      <c r="B31" s="6" t="s">
        <v>24</v>
      </c>
      <c r="C31" s="17">
        <f t="shared" si="4"/>
        <v>196.05347</v>
      </c>
      <c r="D31" s="17">
        <f t="shared" si="4"/>
        <v>262.90792999999996</v>
      </c>
      <c r="E31" s="17">
        <f t="shared" si="4"/>
        <v>182.51429999999999</v>
      </c>
      <c r="F31" s="17">
        <f t="shared" si="4"/>
        <v>154.70339999999999</v>
      </c>
      <c r="G31" s="17">
        <f t="shared" si="4"/>
        <v>116.37636000000001</v>
      </c>
      <c r="H31" s="17">
        <f t="shared" si="4"/>
        <v>104.81088000000001</v>
      </c>
      <c r="I31" s="17">
        <f t="shared" si="4"/>
        <v>107.3657</v>
      </c>
      <c r="J31" s="17">
        <f t="shared" si="4"/>
        <v>125.44559</v>
      </c>
      <c r="K31" s="17">
        <f t="shared" si="4"/>
        <v>101.66661999999999</v>
      </c>
      <c r="L31" s="17">
        <f t="shared" si="4"/>
        <v>110.05801</v>
      </c>
      <c r="M31" s="17">
        <f t="shared" si="4"/>
        <v>130.89420000000001</v>
      </c>
      <c r="N31" s="17">
        <f t="shared" si="4"/>
        <v>132.62457000000001</v>
      </c>
    </row>
    <row r="32" spans="1:14" ht="45" x14ac:dyDescent="0.25">
      <c r="A32" s="19" t="s">
        <v>62</v>
      </c>
      <c r="B32" s="6" t="s">
        <v>26</v>
      </c>
      <c r="C32" s="17">
        <f>C20+C14</f>
        <v>1193.70811</v>
      </c>
      <c r="D32" s="17">
        <f t="shared" ref="D32:N32" si="5">D20+D14</f>
        <v>1341.0609400000001</v>
      </c>
      <c r="E32" s="17">
        <f t="shared" si="5"/>
        <v>1073.9668799999999</v>
      </c>
      <c r="F32" s="17">
        <f t="shared" si="5"/>
        <v>784.73060999999996</v>
      </c>
      <c r="G32" s="17">
        <f t="shared" si="5"/>
        <v>757.29157999999995</v>
      </c>
      <c r="H32" s="17">
        <f t="shared" si="5"/>
        <v>854.85657000000003</v>
      </c>
      <c r="I32" s="17">
        <f t="shared" si="5"/>
        <v>772.87547999999992</v>
      </c>
      <c r="J32" s="17">
        <f t="shared" si="5"/>
        <v>974.45621000000006</v>
      </c>
      <c r="K32" s="17">
        <f t="shared" si="5"/>
        <v>836.82447000000002</v>
      </c>
      <c r="L32" s="17">
        <f t="shared" si="5"/>
        <v>817.04687999999999</v>
      </c>
      <c r="M32" s="17">
        <f t="shared" si="5"/>
        <v>1052.3671200000001</v>
      </c>
      <c r="N32" s="17">
        <f t="shared" si="5"/>
        <v>1178.9915599999999</v>
      </c>
    </row>
    <row r="33" spans="1:14" x14ac:dyDescent="0.25">
      <c r="A33" s="15"/>
      <c r="B33" s="16" t="s">
        <v>27</v>
      </c>
      <c r="C33" s="18">
        <f>C25+C29+C32</f>
        <v>13648.340864038335</v>
      </c>
      <c r="D33" s="18">
        <f>D25+D29+D32</f>
        <v>14126.18965411438</v>
      </c>
      <c r="E33" s="18">
        <f t="shared" ref="E33:N33" si="6">E25+E29+E32</f>
        <v>11996.083600447013</v>
      </c>
      <c r="F33" s="18">
        <f t="shared" si="6"/>
        <v>9840.9924724478533</v>
      </c>
      <c r="G33" s="18">
        <f t="shared" si="6"/>
        <v>9989.5636672000019</v>
      </c>
      <c r="H33" s="18">
        <f t="shared" si="6"/>
        <v>9825.8442507852469</v>
      </c>
      <c r="I33" s="18">
        <f t="shared" si="6"/>
        <v>10716.684713050696</v>
      </c>
      <c r="J33" s="18">
        <f t="shared" si="6"/>
        <v>11453.556500000001</v>
      </c>
      <c r="K33" s="18">
        <f t="shared" si="6"/>
        <v>9003.6996600000002</v>
      </c>
      <c r="L33" s="18">
        <f t="shared" si="6"/>
        <v>9510.0721400000002</v>
      </c>
      <c r="M33" s="18">
        <f t="shared" si="6"/>
        <v>10692.838060000002</v>
      </c>
      <c r="N33" s="18">
        <f t="shared" si="6"/>
        <v>12884.585969999998</v>
      </c>
    </row>
  </sheetData>
  <mergeCells count="6">
    <mergeCell ref="B9:B10"/>
    <mergeCell ref="C9:N9"/>
    <mergeCell ref="A9:A10"/>
    <mergeCell ref="A23:A24"/>
    <mergeCell ref="B23:B24"/>
    <mergeCell ref="C23:N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A21" sqref="A21:N31"/>
    </sheetView>
  </sheetViews>
  <sheetFormatPr defaultRowHeight="15" x14ac:dyDescent="0.25"/>
  <cols>
    <col min="1" max="1" width="5.140625" customWidth="1"/>
    <col min="2" max="2" width="18.7109375" customWidth="1"/>
    <col min="3" max="3" width="13.28515625" bestFit="1" customWidth="1"/>
    <col min="4" max="6" width="10.140625" bestFit="1" customWidth="1"/>
    <col min="7" max="7" width="12.28515625" customWidth="1"/>
    <col min="8" max="10" width="10.140625" bestFit="1" customWidth="1"/>
    <col min="11" max="11" width="10.5703125" customWidth="1"/>
    <col min="12" max="14" width="10.140625" bestFit="1" customWidth="1"/>
  </cols>
  <sheetData>
    <row r="1" spans="1:14" x14ac:dyDescent="0.25">
      <c r="N1" s="4" t="s">
        <v>31</v>
      </c>
    </row>
    <row r="2" spans="1:14" x14ac:dyDescent="0.25">
      <c r="N2" s="4" t="s">
        <v>32</v>
      </c>
    </row>
    <row r="3" spans="1:14" x14ac:dyDescent="0.25">
      <c r="N3" s="4" t="s">
        <v>33</v>
      </c>
    </row>
    <row r="4" spans="1:14" x14ac:dyDescent="0.25">
      <c r="N4" s="4" t="s">
        <v>34</v>
      </c>
    </row>
    <row r="5" spans="1:14" x14ac:dyDescent="0.25">
      <c r="G5" s="1" t="s">
        <v>28</v>
      </c>
    </row>
    <row r="7" spans="1:14" x14ac:dyDescent="0.25">
      <c r="B7" s="2" t="s">
        <v>29</v>
      </c>
    </row>
    <row r="8" spans="1:14" x14ac:dyDescent="0.25">
      <c r="N8" s="3" t="s">
        <v>30</v>
      </c>
    </row>
    <row r="9" spans="1:14" x14ac:dyDescent="0.25">
      <c r="A9" s="35" t="s">
        <v>50</v>
      </c>
      <c r="B9" s="32" t="s">
        <v>2</v>
      </c>
      <c r="C9" s="34" t="s">
        <v>45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14" ht="16.5" customHeight="1" x14ac:dyDescent="0.25">
      <c r="A10" s="36"/>
      <c r="B10" s="33"/>
      <c r="C10" s="13" t="s">
        <v>4</v>
      </c>
      <c r="D10" s="13" t="s">
        <v>5</v>
      </c>
      <c r="E10" s="13" t="s">
        <v>6</v>
      </c>
      <c r="F10" s="13" t="s">
        <v>7</v>
      </c>
      <c r="G10" s="13" t="s">
        <v>8</v>
      </c>
      <c r="H10" s="13" t="s">
        <v>9</v>
      </c>
      <c r="I10" s="13" t="s">
        <v>10</v>
      </c>
      <c r="J10" s="13" t="s">
        <v>11</v>
      </c>
      <c r="K10" s="13" t="s">
        <v>12</v>
      </c>
      <c r="L10" s="13" t="s">
        <v>13</v>
      </c>
      <c r="M10" s="13" t="s">
        <v>14</v>
      </c>
      <c r="N10" s="13" t="s">
        <v>15</v>
      </c>
    </row>
    <row r="11" spans="1:14" x14ac:dyDescent="0.25">
      <c r="A11" s="5" t="s">
        <v>16</v>
      </c>
      <c r="B11" s="6" t="s">
        <v>17</v>
      </c>
      <c r="C11" s="7">
        <v>1108.8991000000001</v>
      </c>
      <c r="D11" s="7">
        <v>977.00250000000005</v>
      </c>
      <c r="E11" s="7">
        <v>885.79880000000003</v>
      </c>
      <c r="F11" s="7">
        <v>900.59450000000004</v>
      </c>
      <c r="G11" s="7">
        <v>677.34670000000006</v>
      </c>
      <c r="H11" s="7">
        <v>755.62789999999995</v>
      </c>
      <c r="I11" s="7">
        <v>839.28340000000003</v>
      </c>
      <c r="J11" s="7">
        <v>841.92380000000003</v>
      </c>
      <c r="K11" s="7">
        <v>854.89649999999995</v>
      </c>
      <c r="L11" s="7">
        <v>1012.3351</v>
      </c>
      <c r="M11" s="7">
        <v>966.02980000000002</v>
      </c>
      <c r="N11" s="7">
        <v>1069.6679999999999</v>
      </c>
    </row>
    <row r="12" spans="1:14" x14ac:dyDescent="0.25">
      <c r="A12" s="5" t="s">
        <v>18</v>
      </c>
      <c r="B12" s="6" t="s">
        <v>19</v>
      </c>
      <c r="C12" s="7">
        <v>4218.8901599999999</v>
      </c>
      <c r="D12" s="7">
        <v>3982.5974999999999</v>
      </c>
      <c r="E12" s="7">
        <v>4502.30177</v>
      </c>
      <c r="F12" s="7">
        <v>5323.7746999999999</v>
      </c>
      <c r="G12" s="7">
        <v>3611.5860899999998</v>
      </c>
      <c r="H12" s="7">
        <v>3526.1262999999999</v>
      </c>
      <c r="I12" s="7">
        <v>3703.5644000000002</v>
      </c>
      <c r="J12" s="7">
        <v>3896.6729999999998</v>
      </c>
      <c r="K12" s="7">
        <v>3677.5945999999999</v>
      </c>
      <c r="L12" s="7">
        <v>3822.8213999999998</v>
      </c>
      <c r="M12" s="7">
        <v>4291.1387999999997</v>
      </c>
      <c r="N12" s="7">
        <v>4840.9180999999999</v>
      </c>
    </row>
    <row r="13" spans="1:14" x14ac:dyDescent="0.25">
      <c r="A13" s="5" t="s">
        <v>20</v>
      </c>
      <c r="B13" s="6" t="s">
        <v>21</v>
      </c>
      <c r="C13" s="7">
        <v>1943.4473</v>
      </c>
      <c r="D13" s="7">
        <v>1583.7324000000001</v>
      </c>
      <c r="E13" s="7">
        <v>1450.6034999999999</v>
      </c>
      <c r="F13" s="7">
        <v>1418.8662999999999</v>
      </c>
      <c r="G13" s="7">
        <v>1171.1123</v>
      </c>
      <c r="H13" s="7">
        <v>1030.5932</v>
      </c>
      <c r="I13" s="7">
        <v>1334.5462</v>
      </c>
      <c r="J13" s="7">
        <v>1210.7624000000001</v>
      </c>
      <c r="K13" s="7">
        <v>1182.6180999999999</v>
      </c>
      <c r="L13" s="7">
        <v>1288.5288</v>
      </c>
      <c r="M13" s="7">
        <v>1298.9163000000001</v>
      </c>
      <c r="N13" s="7">
        <v>1441.2762</v>
      </c>
    </row>
    <row r="14" spans="1:14" x14ac:dyDescent="0.25">
      <c r="A14" s="5" t="s">
        <v>38</v>
      </c>
      <c r="B14" s="6" t="s">
        <v>37</v>
      </c>
      <c r="C14" s="7">
        <v>6.0602499999999999</v>
      </c>
      <c r="D14" s="7">
        <v>6.7200899999999999</v>
      </c>
      <c r="E14" s="7">
        <v>1.70841</v>
      </c>
      <c r="F14" s="7">
        <v>3.27258</v>
      </c>
      <c r="G14" s="7">
        <v>1.42811</v>
      </c>
      <c r="H14" s="7">
        <v>1.18668</v>
      </c>
      <c r="I14" s="7">
        <v>1.3984399999999999</v>
      </c>
      <c r="J14" s="7">
        <v>1.38514</v>
      </c>
      <c r="K14" s="7">
        <v>1.4209499999999999</v>
      </c>
      <c r="L14" s="7">
        <v>1.4209499999999999</v>
      </c>
      <c r="M14" s="7">
        <v>2.7365300000000001</v>
      </c>
      <c r="N14" s="7">
        <v>4.65158</v>
      </c>
    </row>
    <row r="15" spans="1:14" x14ac:dyDescent="0.25">
      <c r="A15" s="5" t="s">
        <v>25</v>
      </c>
      <c r="B15" s="6" t="s">
        <v>22</v>
      </c>
      <c r="C15" s="7">
        <f>SUM(C16+C17)</f>
        <v>3779.0528800000002</v>
      </c>
      <c r="D15" s="7">
        <f t="shared" ref="D15:N15" si="0">SUM(D16+D17)</f>
        <v>4933.8201200000003</v>
      </c>
      <c r="E15" s="7">
        <f t="shared" si="0"/>
        <v>5363.1074799999997</v>
      </c>
      <c r="F15" s="7">
        <f t="shared" si="0"/>
        <v>4550.0902550000001</v>
      </c>
      <c r="G15" s="7">
        <f t="shared" si="0"/>
        <v>4324.0886700000001</v>
      </c>
      <c r="H15" s="7">
        <f t="shared" si="0"/>
        <v>3740.9477200000001</v>
      </c>
      <c r="I15" s="7">
        <f t="shared" si="0"/>
        <v>3973.26802</v>
      </c>
      <c r="J15" s="7">
        <f t="shared" si="0"/>
        <v>4184.0461699999996</v>
      </c>
      <c r="K15" s="7">
        <f t="shared" si="0"/>
        <v>3763.0851699999998</v>
      </c>
      <c r="L15" s="7">
        <f t="shared" si="0"/>
        <v>3855.4529700000003</v>
      </c>
      <c r="M15" s="7">
        <f t="shared" si="0"/>
        <v>4092.8087700000001</v>
      </c>
      <c r="N15" s="7">
        <f t="shared" si="0"/>
        <v>4225.1989599999997</v>
      </c>
    </row>
    <row r="16" spans="1:14" ht="30" x14ac:dyDescent="0.25">
      <c r="A16" s="5" t="s">
        <v>51</v>
      </c>
      <c r="B16" s="6" t="s">
        <v>23</v>
      </c>
      <c r="C16" s="7">
        <v>3727.8151600000001</v>
      </c>
      <c r="D16" s="7">
        <v>4697.8609900000001</v>
      </c>
      <c r="E16" s="7">
        <v>5243.9064399999997</v>
      </c>
      <c r="F16" s="7">
        <v>4456.3513350000003</v>
      </c>
      <c r="G16" s="7">
        <v>4241.3597099999997</v>
      </c>
      <c r="H16" s="7">
        <v>3644.8533900000002</v>
      </c>
      <c r="I16" s="7">
        <v>3871.2876999999999</v>
      </c>
      <c r="J16" s="7">
        <v>4077.00848</v>
      </c>
      <c r="K16" s="7">
        <v>3683.933</v>
      </c>
      <c r="L16" s="7">
        <v>3752.3279000000002</v>
      </c>
      <c r="M16" s="7">
        <v>3976.2144400000002</v>
      </c>
      <c r="N16" s="7">
        <v>4108.1877299999996</v>
      </c>
    </row>
    <row r="17" spans="1:14" x14ac:dyDescent="0.25">
      <c r="A17" s="5" t="s">
        <v>52</v>
      </c>
      <c r="B17" s="6" t="s">
        <v>24</v>
      </c>
      <c r="C17" s="7">
        <v>51.237720000000003</v>
      </c>
      <c r="D17" s="7">
        <v>235.95912999999999</v>
      </c>
      <c r="E17" s="7">
        <v>119.20104000000001</v>
      </c>
      <c r="F17" s="7">
        <v>93.738919999999993</v>
      </c>
      <c r="G17" s="7">
        <v>82.728960000000001</v>
      </c>
      <c r="H17" s="7">
        <v>96.094329999999999</v>
      </c>
      <c r="I17" s="7">
        <v>101.98032000000001</v>
      </c>
      <c r="J17" s="7">
        <v>107.03769</v>
      </c>
      <c r="K17" s="7">
        <v>79.152169999999998</v>
      </c>
      <c r="L17" s="7">
        <v>103.12506999999999</v>
      </c>
      <c r="M17" s="7">
        <v>116.59433</v>
      </c>
      <c r="N17" s="7">
        <v>117.01123</v>
      </c>
    </row>
    <row r="18" spans="1:14" ht="45" x14ac:dyDescent="0.25">
      <c r="A18" s="5" t="s">
        <v>39</v>
      </c>
      <c r="B18" s="6" t="s">
        <v>26</v>
      </c>
      <c r="C18" s="7">
        <v>1173.86501</v>
      </c>
      <c r="D18" s="7">
        <v>1195.72579</v>
      </c>
      <c r="E18" s="7">
        <v>1225.33473</v>
      </c>
      <c r="F18" s="7">
        <v>1017.64282</v>
      </c>
      <c r="G18" s="7">
        <v>1309.7123899999999</v>
      </c>
      <c r="H18" s="7">
        <v>977.56259999999997</v>
      </c>
      <c r="I18" s="7">
        <v>1102.0491999999999</v>
      </c>
      <c r="J18" s="7">
        <v>1108.1675</v>
      </c>
      <c r="K18" s="7">
        <v>1101.2663</v>
      </c>
      <c r="L18" s="7">
        <v>1342.7245</v>
      </c>
      <c r="M18" s="7">
        <v>1574.0241000000001</v>
      </c>
      <c r="N18" s="7">
        <v>1680.3606</v>
      </c>
    </row>
    <row r="19" spans="1:14" x14ac:dyDescent="0.25">
      <c r="A19" s="5"/>
      <c r="B19" s="8" t="s">
        <v>27</v>
      </c>
      <c r="C19" s="9">
        <f t="shared" ref="C19:N19" si="1">SUM(C11:C18)-C16-C17</f>
        <v>12230.214699999999</v>
      </c>
      <c r="D19" s="9">
        <f t="shared" si="1"/>
        <v>12679.598399999999</v>
      </c>
      <c r="E19" s="9">
        <f t="shared" si="1"/>
        <v>13428.85469</v>
      </c>
      <c r="F19" s="9">
        <f t="shared" si="1"/>
        <v>13214.241155</v>
      </c>
      <c r="G19" s="9">
        <f t="shared" si="1"/>
        <v>11095.274259999998</v>
      </c>
      <c r="H19" s="9">
        <f t="shared" si="1"/>
        <v>10032.044399999999</v>
      </c>
      <c r="I19" s="9">
        <f t="shared" si="1"/>
        <v>10954.10966</v>
      </c>
      <c r="J19" s="9">
        <f t="shared" si="1"/>
        <v>11242.958009999998</v>
      </c>
      <c r="K19" s="9">
        <f t="shared" si="1"/>
        <v>10580.881619999998</v>
      </c>
      <c r="L19" s="9">
        <f t="shared" si="1"/>
        <v>11323.283719999999</v>
      </c>
      <c r="M19" s="9">
        <f t="shared" si="1"/>
        <v>12225.6543</v>
      </c>
      <c r="N19" s="9">
        <f t="shared" si="1"/>
        <v>13262.073440000002</v>
      </c>
    </row>
    <row r="21" spans="1:14" x14ac:dyDescent="0.25">
      <c r="A21" s="35" t="s">
        <v>50</v>
      </c>
      <c r="B21" s="32" t="s">
        <v>2</v>
      </c>
      <c r="C21" s="34" t="s">
        <v>45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</row>
    <row r="22" spans="1:14" x14ac:dyDescent="0.25">
      <c r="A22" s="36"/>
      <c r="B22" s="33"/>
      <c r="C22" s="14" t="s">
        <v>4</v>
      </c>
      <c r="D22" s="14" t="s">
        <v>5</v>
      </c>
      <c r="E22" s="14" t="s">
        <v>6</v>
      </c>
      <c r="F22" s="14" t="s">
        <v>7</v>
      </c>
      <c r="G22" s="14" t="s">
        <v>8</v>
      </c>
      <c r="H22" s="14" t="s">
        <v>9</v>
      </c>
      <c r="I22" s="14" t="s">
        <v>10</v>
      </c>
      <c r="J22" s="14" t="s">
        <v>11</v>
      </c>
      <c r="K22" s="14" t="s">
        <v>12</v>
      </c>
      <c r="L22" s="14" t="s">
        <v>13</v>
      </c>
      <c r="M22" s="14" t="s">
        <v>14</v>
      </c>
      <c r="N22" s="14" t="s">
        <v>15</v>
      </c>
    </row>
    <row r="23" spans="1:14" ht="45" x14ac:dyDescent="0.25">
      <c r="A23" s="15" t="s">
        <v>16</v>
      </c>
      <c r="B23" s="6" t="s">
        <v>53</v>
      </c>
      <c r="C23" s="17">
        <f>C11+C12+C13+C14</f>
        <v>7277.2968099999998</v>
      </c>
      <c r="D23" s="17">
        <f t="shared" ref="D23:N23" si="2">D11+D12+D13+D14</f>
        <v>6550.05249</v>
      </c>
      <c r="E23" s="17">
        <f t="shared" si="2"/>
        <v>6840.4124800000009</v>
      </c>
      <c r="F23" s="17">
        <f t="shared" si="2"/>
        <v>7646.5080799999996</v>
      </c>
      <c r="G23" s="17">
        <f t="shared" si="2"/>
        <v>5461.4731999999995</v>
      </c>
      <c r="H23" s="17">
        <f t="shared" si="2"/>
        <v>5313.5340799999994</v>
      </c>
      <c r="I23" s="17">
        <f t="shared" si="2"/>
        <v>5878.7924400000002</v>
      </c>
      <c r="J23" s="17">
        <f>J11+J12+J13+J14</f>
        <v>5950.7443399999993</v>
      </c>
      <c r="K23" s="17">
        <f>K11+K12+K13+K14</f>
        <v>5716.5301499999996</v>
      </c>
      <c r="L23" s="17">
        <f t="shared" si="2"/>
        <v>6125.1062499999998</v>
      </c>
      <c r="M23" s="17">
        <f t="shared" si="2"/>
        <v>6558.82143</v>
      </c>
      <c r="N23" s="17">
        <f t="shared" si="2"/>
        <v>7356.5138799999995</v>
      </c>
    </row>
    <row r="24" spans="1:14" x14ac:dyDescent="0.25">
      <c r="A24" s="15" t="s">
        <v>57</v>
      </c>
      <c r="B24" s="15" t="s">
        <v>54</v>
      </c>
      <c r="C24" s="17">
        <v>1930.4178999999999</v>
      </c>
      <c r="D24" s="17">
        <v>1884.1911800000003</v>
      </c>
      <c r="E24" s="17">
        <v>2068.32987</v>
      </c>
      <c r="F24" s="17">
        <v>1818.8694</v>
      </c>
      <c r="G24" s="17">
        <v>1573.5878900000002</v>
      </c>
      <c r="H24" s="17">
        <v>1595.4299000000001</v>
      </c>
      <c r="I24" s="17">
        <v>1538.87114</v>
      </c>
      <c r="J24" s="17">
        <v>1799.73639</v>
      </c>
      <c r="K24" s="17">
        <v>1650.18184</v>
      </c>
      <c r="L24" s="17">
        <v>1814.3648000000001</v>
      </c>
      <c r="M24" s="17">
        <v>1773.5682400000001</v>
      </c>
      <c r="N24" s="17">
        <v>1966.1604600000001</v>
      </c>
    </row>
    <row r="25" spans="1:14" x14ac:dyDescent="0.25">
      <c r="A25" s="15" t="s">
        <v>58</v>
      </c>
      <c r="B25" s="6" t="s">
        <v>55</v>
      </c>
      <c r="C25" s="17">
        <v>2343.8047000000001</v>
      </c>
      <c r="D25" s="17">
        <v>2183.9038</v>
      </c>
      <c r="E25" s="17">
        <v>1828.6278</v>
      </c>
      <c r="F25" s="17">
        <v>2716.8015</v>
      </c>
      <c r="G25" s="17">
        <v>1661.4449999999999</v>
      </c>
      <c r="H25" s="17">
        <v>1503.0401999999999</v>
      </c>
      <c r="I25" s="17">
        <v>1774.64</v>
      </c>
      <c r="J25" s="17">
        <v>1659.1672000000001</v>
      </c>
      <c r="K25" s="17">
        <v>1580.0626</v>
      </c>
      <c r="L25" s="17">
        <v>1575.2988</v>
      </c>
      <c r="M25" s="17">
        <v>1835.6749</v>
      </c>
      <c r="N25" s="17">
        <v>1911.6010000000001</v>
      </c>
    </row>
    <row r="26" spans="1:14" x14ac:dyDescent="0.25">
      <c r="A26" s="15" t="s">
        <v>59</v>
      </c>
      <c r="B26" s="6" t="s">
        <v>56</v>
      </c>
      <c r="C26" s="17">
        <v>3003.0742</v>
      </c>
      <c r="D26" s="17">
        <v>2481.9575</v>
      </c>
      <c r="E26" s="17">
        <v>2943.4548</v>
      </c>
      <c r="F26" s="17">
        <v>3110.8371999999999</v>
      </c>
      <c r="G26" s="17">
        <v>2226.4402</v>
      </c>
      <c r="H26" s="17">
        <v>2215.0639999999999</v>
      </c>
      <c r="I26" s="17">
        <v>2565.2813000000001</v>
      </c>
      <c r="J26" s="17">
        <v>2491.8407000000002</v>
      </c>
      <c r="K26" s="17">
        <v>2486.2856999999999</v>
      </c>
      <c r="L26" s="17">
        <v>2735.4416999999999</v>
      </c>
      <c r="M26" s="17">
        <v>2949.5781999999999</v>
      </c>
      <c r="N26" s="17">
        <v>3478.7523999999999</v>
      </c>
    </row>
    <row r="27" spans="1:14" x14ac:dyDescent="0.25">
      <c r="A27" s="15" t="s">
        <v>18</v>
      </c>
      <c r="B27" s="6" t="s">
        <v>22</v>
      </c>
      <c r="C27" s="17">
        <f>C15</f>
        <v>3779.0528800000002</v>
      </c>
      <c r="D27" s="17">
        <f t="shared" ref="D27:N27" si="3">D15</f>
        <v>4933.8201200000003</v>
      </c>
      <c r="E27" s="17">
        <f t="shared" si="3"/>
        <v>5363.1074799999997</v>
      </c>
      <c r="F27" s="17">
        <f t="shared" si="3"/>
        <v>4550.0902550000001</v>
      </c>
      <c r="G27" s="17">
        <f t="shared" si="3"/>
        <v>4324.0886700000001</v>
      </c>
      <c r="H27" s="17">
        <f t="shared" si="3"/>
        <v>3740.9477200000001</v>
      </c>
      <c r="I27" s="17">
        <f t="shared" si="3"/>
        <v>3973.26802</v>
      </c>
      <c r="J27" s="17">
        <f t="shared" si="3"/>
        <v>4184.0461699999996</v>
      </c>
      <c r="K27" s="17">
        <f t="shared" si="3"/>
        <v>3763.0851699999998</v>
      </c>
      <c r="L27" s="17">
        <f t="shared" si="3"/>
        <v>3855.4529700000003</v>
      </c>
      <c r="M27" s="17">
        <f t="shared" si="3"/>
        <v>4092.8087700000001</v>
      </c>
      <c r="N27" s="17">
        <f t="shared" si="3"/>
        <v>4225.1989599999997</v>
      </c>
    </row>
    <row r="28" spans="1:14" ht="30" x14ac:dyDescent="0.25">
      <c r="A28" s="15" t="s">
        <v>60</v>
      </c>
      <c r="B28" s="6" t="s">
        <v>23</v>
      </c>
      <c r="C28" s="17">
        <f t="shared" ref="C28:N30" si="4">C16</f>
        <v>3727.8151600000001</v>
      </c>
      <c r="D28" s="17">
        <f t="shared" si="4"/>
        <v>4697.8609900000001</v>
      </c>
      <c r="E28" s="17">
        <f t="shared" si="4"/>
        <v>5243.9064399999997</v>
      </c>
      <c r="F28" s="17">
        <f t="shared" si="4"/>
        <v>4456.3513350000003</v>
      </c>
      <c r="G28" s="17">
        <f t="shared" si="4"/>
        <v>4241.3597099999997</v>
      </c>
      <c r="H28" s="17">
        <f t="shared" si="4"/>
        <v>3644.8533900000002</v>
      </c>
      <c r="I28" s="17">
        <f t="shared" si="4"/>
        <v>3871.2876999999999</v>
      </c>
      <c r="J28" s="17">
        <f t="shared" si="4"/>
        <v>4077.00848</v>
      </c>
      <c r="K28" s="17">
        <f t="shared" si="4"/>
        <v>3683.933</v>
      </c>
      <c r="L28" s="17">
        <f t="shared" si="4"/>
        <v>3752.3279000000002</v>
      </c>
      <c r="M28" s="17">
        <f t="shared" si="4"/>
        <v>3976.2144400000002</v>
      </c>
      <c r="N28" s="17">
        <f t="shared" si="4"/>
        <v>4108.1877299999996</v>
      </c>
    </row>
    <row r="29" spans="1:14" x14ac:dyDescent="0.25">
      <c r="A29" s="15" t="s">
        <v>61</v>
      </c>
      <c r="B29" s="6" t="s">
        <v>24</v>
      </c>
      <c r="C29" s="17">
        <f t="shared" si="4"/>
        <v>51.237720000000003</v>
      </c>
      <c r="D29" s="17">
        <f t="shared" si="4"/>
        <v>235.95912999999999</v>
      </c>
      <c r="E29" s="17">
        <f t="shared" si="4"/>
        <v>119.20104000000001</v>
      </c>
      <c r="F29" s="17">
        <f t="shared" si="4"/>
        <v>93.738919999999993</v>
      </c>
      <c r="G29" s="17">
        <f t="shared" si="4"/>
        <v>82.728960000000001</v>
      </c>
      <c r="H29" s="17">
        <f t="shared" si="4"/>
        <v>96.094329999999999</v>
      </c>
      <c r="I29" s="17">
        <f t="shared" si="4"/>
        <v>101.98032000000001</v>
      </c>
      <c r="J29" s="17">
        <f t="shared" si="4"/>
        <v>107.03769</v>
      </c>
      <c r="K29" s="17">
        <f t="shared" si="4"/>
        <v>79.152169999999998</v>
      </c>
      <c r="L29" s="17">
        <f t="shared" si="4"/>
        <v>103.12506999999999</v>
      </c>
      <c r="M29" s="17">
        <f t="shared" si="4"/>
        <v>116.59433</v>
      </c>
      <c r="N29" s="17">
        <f t="shared" si="4"/>
        <v>117.01123</v>
      </c>
    </row>
    <row r="30" spans="1:14" ht="45" x14ac:dyDescent="0.25">
      <c r="A30" s="15" t="s">
        <v>62</v>
      </c>
      <c r="B30" s="6" t="s">
        <v>26</v>
      </c>
      <c r="C30" s="17">
        <f t="shared" si="4"/>
        <v>1173.86501</v>
      </c>
      <c r="D30" s="17">
        <f t="shared" si="4"/>
        <v>1195.72579</v>
      </c>
      <c r="E30" s="17">
        <f t="shared" si="4"/>
        <v>1225.33473</v>
      </c>
      <c r="F30" s="17">
        <f t="shared" si="4"/>
        <v>1017.64282</v>
      </c>
      <c r="G30" s="17">
        <f t="shared" si="4"/>
        <v>1309.7123899999999</v>
      </c>
      <c r="H30" s="17">
        <f t="shared" si="4"/>
        <v>977.56259999999997</v>
      </c>
      <c r="I30" s="17">
        <f t="shared" si="4"/>
        <v>1102.0491999999999</v>
      </c>
      <c r="J30" s="17">
        <f t="shared" si="4"/>
        <v>1108.1675</v>
      </c>
      <c r="K30" s="17">
        <f t="shared" si="4"/>
        <v>1101.2663</v>
      </c>
      <c r="L30" s="17">
        <f t="shared" si="4"/>
        <v>1342.7245</v>
      </c>
      <c r="M30" s="17">
        <f t="shared" si="4"/>
        <v>1574.0241000000001</v>
      </c>
      <c r="N30" s="17">
        <f t="shared" si="4"/>
        <v>1680.3606</v>
      </c>
    </row>
    <row r="31" spans="1:14" x14ac:dyDescent="0.25">
      <c r="A31" s="15"/>
      <c r="B31" s="16" t="s">
        <v>27</v>
      </c>
      <c r="C31" s="18">
        <f>C23+C27+C30</f>
        <v>12230.214699999999</v>
      </c>
      <c r="D31" s="18">
        <f>D23+D27+D30</f>
        <v>12679.598400000001</v>
      </c>
      <c r="E31" s="18">
        <f t="shared" ref="E31:N31" si="5">E23+E27+E30</f>
        <v>13428.854690000002</v>
      </c>
      <c r="F31" s="18">
        <f t="shared" si="5"/>
        <v>13214.241155</v>
      </c>
      <c r="G31" s="18">
        <f t="shared" si="5"/>
        <v>11095.27426</v>
      </c>
      <c r="H31" s="18">
        <f t="shared" si="5"/>
        <v>10032.044399999999</v>
      </c>
      <c r="I31" s="18">
        <f t="shared" si="5"/>
        <v>10954.10966</v>
      </c>
      <c r="J31" s="18">
        <f t="shared" si="5"/>
        <v>11242.958009999998</v>
      </c>
      <c r="K31" s="18">
        <f t="shared" si="5"/>
        <v>10580.881619999998</v>
      </c>
      <c r="L31" s="18">
        <f t="shared" si="5"/>
        <v>11323.283719999999</v>
      </c>
      <c r="M31" s="18">
        <f t="shared" si="5"/>
        <v>12225.6543</v>
      </c>
      <c r="N31" s="18">
        <f t="shared" si="5"/>
        <v>13262.07344</v>
      </c>
    </row>
  </sheetData>
  <mergeCells count="6">
    <mergeCell ref="B9:B10"/>
    <mergeCell ref="C9:N9"/>
    <mergeCell ref="A9:A10"/>
    <mergeCell ref="A21:A22"/>
    <mergeCell ref="B21:B22"/>
    <mergeCell ref="C21:N21"/>
  </mergeCells>
  <dataValidations count="1">
    <dataValidation type="decimal" operator="notEqual" allowBlank="1" showInputMessage="1" showErrorMessage="1" sqref="E24">
      <formula1>1E+22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activeCell="R16" sqref="R16"/>
    </sheetView>
  </sheetViews>
  <sheetFormatPr defaultRowHeight="15" x14ac:dyDescent="0.25"/>
  <cols>
    <col min="1" max="1" width="6.140625" customWidth="1"/>
    <col min="2" max="2" width="28.140625" customWidth="1"/>
    <col min="3" max="3" width="13.28515625" customWidth="1"/>
    <col min="4" max="9" width="9.85546875" customWidth="1"/>
    <col min="10" max="10" width="11.140625" customWidth="1"/>
    <col min="11" max="14" width="9.85546875" customWidth="1"/>
  </cols>
  <sheetData>
    <row r="1" spans="1:14" x14ac:dyDescent="0.25">
      <c r="N1" s="4" t="s">
        <v>31</v>
      </c>
    </row>
    <row r="2" spans="1:14" x14ac:dyDescent="0.25">
      <c r="N2" s="4" t="s">
        <v>32</v>
      </c>
    </row>
    <row r="3" spans="1:14" x14ac:dyDescent="0.25">
      <c r="N3" s="4" t="s">
        <v>33</v>
      </c>
    </row>
    <row r="4" spans="1:14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5"/>
    </row>
    <row r="5" spans="1:14" x14ac:dyDescent="0.25">
      <c r="A5" s="21"/>
      <c r="B5" s="21"/>
      <c r="C5" s="21"/>
      <c r="D5" s="21"/>
      <c r="E5" s="21"/>
      <c r="F5" s="21"/>
      <c r="G5" s="22"/>
      <c r="H5" s="21"/>
      <c r="I5" s="21"/>
      <c r="J5" s="21"/>
      <c r="K5" s="21"/>
      <c r="L5" s="21"/>
      <c r="M5" s="21"/>
      <c r="N5" s="21"/>
    </row>
    <row r="6" spans="1:14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x14ac:dyDescent="0.25">
      <c r="A7" s="21"/>
      <c r="B7" s="20" t="s">
        <v>63</v>
      </c>
      <c r="C7" s="20"/>
      <c r="D7" s="20"/>
      <c r="E7" s="20"/>
      <c r="F7" s="20"/>
      <c r="G7" s="20"/>
      <c r="H7" s="20"/>
      <c r="I7" s="20"/>
      <c r="J7" s="21"/>
      <c r="K7" s="21"/>
      <c r="L7" s="21"/>
      <c r="M7" s="21"/>
      <c r="N7" s="21"/>
    </row>
    <row r="8" spans="1:14" x14ac:dyDescent="0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3" t="s">
        <v>30</v>
      </c>
    </row>
    <row r="9" spans="1:14" x14ac:dyDescent="0.2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4" x14ac:dyDescent="0.25">
      <c r="A10" s="37" t="s">
        <v>50</v>
      </c>
      <c r="B10" s="37" t="s">
        <v>2</v>
      </c>
      <c r="C10" s="39" t="s">
        <v>67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</row>
    <row r="11" spans="1:14" x14ac:dyDescent="0.25">
      <c r="A11" s="38"/>
      <c r="B11" s="38"/>
      <c r="C11" s="27" t="s">
        <v>4</v>
      </c>
      <c r="D11" s="27" t="s">
        <v>5</v>
      </c>
      <c r="E11" s="27" t="s">
        <v>6</v>
      </c>
      <c r="F11" s="27" t="s">
        <v>7</v>
      </c>
      <c r="G11" s="27" t="s">
        <v>8</v>
      </c>
      <c r="H11" s="27" t="s">
        <v>9</v>
      </c>
      <c r="I11" s="27" t="s">
        <v>10</v>
      </c>
      <c r="J11" s="27" t="s">
        <v>11</v>
      </c>
      <c r="K11" s="27" t="s">
        <v>12</v>
      </c>
      <c r="L11" s="27" t="s">
        <v>13</v>
      </c>
      <c r="M11" s="27" t="s">
        <v>14</v>
      </c>
      <c r="N11" s="27" t="s">
        <v>15</v>
      </c>
    </row>
    <row r="12" spans="1:14" ht="30" x14ac:dyDescent="0.25">
      <c r="A12" s="31" t="s">
        <v>16</v>
      </c>
      <c r="B12" s="28" t="s">
        <v>65</v>
      </c>
      <c r="C12" s="24">
        <v>8529.1949999999997</v>
      </c>
      <c r="D12" s="24">
        <v>8293.4590000000007</v>
      </c>
      <c r="E12" s="24">
        <v>7439.7739999999994</v>
      </c>
      <c r="F12" s="24">
        <v>5903.2089999999998</v>
      </c>
      <c r="G12" s="24">
        <v>3834.1120000000001</v>
      </c>
      <c r="H12" s="24">
        <v>4906.8979999999992</v>
      </c>
      <c r="I12" s="24">
        <v>1098.758</v>
      </c>
      <c r="J12" s="24">
        <v>5555.9350000000004</v>
      </c>
      <c r="K12" s="24">
        <v>4973.41</v>
      </c>
      <c r="L12" s="24">
        <v>5498.8159999999998</v>
      </c>
      <c r="M12" s="24"/>
      <c r="N12" s="24"/>
    </row>
    <row r="13" spans="1:14" ht="15" customHeight="1" x14ac:dyDescent="0.25">
      <c r="A13" s="31" t="s">
        <v>69</v>
      </c>
      <c r="B13" s="29" t="s">
        <v>54</v>
      </c>
      <c r="C13" s="24">
        <v>1039.6130000000001</v>
      </c>
      <c r="D13" s="24">
        <v>1038.644</v>
      </c>
      <c r="E13" s="24">
        <v>963.80600000000004</v>
      </c>
      <c r="F13" s="24">
        <v>697.54300000000001</v>
      </c>
      <c r="G13" s="24">
        <v>515.02800000000002</v>
      </c>
      <c r="H13" s="24">
        <v>614.90300000000002</v>
      </c>
      <c r="I13" s="24">
        <v>687.73900000000003</v>
      </c>
      <c r="J13" s="24">
        <v>670.83</v>
      </c>
      <c r="K13" s="24">
        <v>651.24900000000002</v>
      </c>
      <c r="L13" s="24">
        <v>736.64200000000005</v>
      </c>
      <c r="M13" s="24"/>
      <c r="N13" s="24"/>
    </row>
    <row r="14" spans="1:14" ht="15" customHeight="1" x14ac:dyDescent="0.25">
      <c r="A14" s="31" t="s">
        <v>70</v>
      </c>
      <c r="B14" s="28" t="s">
        <v>64</v>
      </c>
      <c r="C14" s="24">
        <v>2483.748</v>
      </c>
      <c r="D14" s="24">
        <v>2249.9270000000001</v>
      </c>
      <c r="E14" s="24">
        <v>2350.502</v>
      </c>
      <c r="F14" s="24">
        <v>1935.1949999999999</v>
      </c>
      <c r="G14" s="24">
        <v>714.81899999999996</v>
      </c>
      <c r="H14" s="24">
        <v>765.38900000000001</v>
      </c>
      <c r="I14" s="24">
        <v>449.80099999999999</v>
      </c>
      <c r="J14" s="24">
        <v>647.93499999999995</v>
      </c>
      <c r="K14" s="24">
        <v>770.548</v>
      </c>
      <c r="L14" s="24">
        <v>714.16499999999996</v>
      </c>
      <c r="M14" s="24"/>
      <c r="N14" s="24"/>
    </row>
    <row r="15" spans="1:14" ht="15" customHeight="1" x14ac:dyDescent="0.25">
      <c r="A15" s="31" t="s">
        <v>71</v>
      </c>
      <c r="B15" s="28" t="s">
        <v>56</v>
      </c>
      <c r="C15" s="24">
        <v>5005.8339999999998</v>
      </c>
      <c r="D15" s="24">
        <v>5004.8879999999999</v>
      </c>
      <c r="E15" s="24">
        <v>4125.4660000000003</v>
      </c>
      <c r="F15" s="24">
        <v>3270.471</v>
      </c>
      <c r="G15" s="24">
        <v>2604.2649999999999</v>
      </c>
      <c r="H15" s="24">
        <v>3526.6060000000002</v>
      </c>
      <c r="I15" s="24">
        <v>-38.781999999999996</v>
      </c>
      <c r="J15" s="24">
        <v>4237.17</v>
      </c>
      <c r="K15" s="24">
        <v>3551.6129999999998</v>
      </c>
      <c r="L15" s="24">
        <v>4048.009</v>
      </c>
      <c r="M15" s="24"/>
      <c r="N15" s="24"/>
    </row>
    <row r="16" spans="1:14" ht="15" customHeight="1" x14ac:dyDescent="0.25">
      <c r="A16" s="31" t="s">
        <v>18</v>
      </c>
      <c r="B16" s="28" t="s">
        <v>66</v>
      </c>
      <c r="C16" s="24">
        <v>2290.529</v>
      </c>
      <c r="D16" s="24">
        <v>3032.2449999999999</v>
      </c>
      <c r="E16" s="24">
        <v>2970.116</v>
      </c>
      <c r="F16" s="24">
        <v>2539.2730000000001</v>
      </c>
      <c r="G16" s="24">
        <v>2419.2240000000002</v>
      </c>
      <c r="H16" s="24">
        <v>2349.7919999999999</v>
      </c>
      <c r="I16" s="24">
        <v>2742.7040000000002</v>
      </c>
      <c r="J16" s="24">
        <v>3499.0409999999997</v>
      </c>
      <c r="K16" s="24">
        <v>3268.0239999999999</v>
      </c>
      <c r="L16" s="24">
        <v>3148</v>
      </c>
      <c r="M16" s="24"/>
      <c r="N16" s="24"/>
    </row>
    <row r="17" spans="1:14" ht="15" customHeight="1" x14ac:dyDescent="0.25">
      <c r="A17" s="31" t="s">
        <v>72</v>
      </c>
      <c r="B17" s="28" t="s">
        <v>23</v>
      </c>
      <c r="C17" s="24">
        <v>2094.8829999999998</v>
      </c>
      <c r="D17" s="24">
        <v>2854.1990000000001</v>
      </c>
      <c r="E17" s="24">
        <v>2823.451</v>
      </c>
      <c r="F17" s="24">
        <v>2375.1610000000001</v>
      </c>
      <c r="G17" s="24">
        <v>2270.442</v>
      </c>
      <c r="H17" s="24">
        <v>2267.2170000000001</v>
      </c>
      <c r="I17" s="24">
        <v>2679.0889999999999</v>
      </c>
      <c r="J17" s="24">
        <v>3400.848</v>
      </c>
      <c r="K17" s="24">
        <v>3053.1770000000001</v>
      </c>
      <c r="L17" s="24">
        <v>2960.1970000000001</v>
      </c>
      <c r="M17" s="24"/>
      <c r="N17" s="24"/>
    </row>
    <row r="18" spans="1:14" x14ac:dyDescent="0.25">
      <c r="A18" s="31" t="s">
        <v>73</v>
      </c>
      <c r="B18" s="28" t="s">
        <v>24</v>
      </c>
      <c r="C18" s="24">
        <v>39.103000000000002</v>
      </c>
      <c r="D18" s="24">
        <v>48.854999999999997</v>
      </c>
      <c r="E18" s="24">
        <v>29.14</v>
      </c>
      <c r="F18" s="24">
        <v>29.363</v>
      </c>
      <c r="G18" s="24">
        <v>30.95</v>
      </c>
      <c r="H18" s="24">
        <v>27.814</v>
      </c>
      <c r="I18" s="24">
        <v>15.161</v>
      </c>
      <c r="J18" s="24">
        <v>69.510999999999996</v>
      </c>
      <c r="K18" s="24">
        <v>126.131</v>
      </c>
      <c r="L18" s="24">
        <v>92.346000000000004</v>
      </c>
      <c r="M18" s="24"/>
      <c r="N18" s="24"/>
    </row>
    <row r="19" spans="1:14" x14ac:dyDescent="0.25">
      <c r="A19" s="31" t="s">
        <v>74</v>
      </c>
      <c r="B19" s="28" t="s">
        <v>68</v>
      </c>
      <c r="C19" s="24">
        <v>156.54300000000001</v>
      </c>
      <c r="D19" s="24">
        <v>129.191</v>
      </c>
      <c r="E19" s="24">
        <v>117.52500000000001</v>
      </c>
      <c r="F19" s="24">
        <v>134.749</v>
      </c>
      <c r="G19" s="24">
        <v>117.83199999999999</v>
      </c>
      <c r="H19" s="24">
        <v>54.761000000000003</v>
      </c>
      <c r="I19" s="24">
        <v>48.454000000000001</v>
      </c>
      <c r="J19" s="24">
        <v>28.681999999999999</v>
      </c>
      <c r="K19" s="24">
        <v>88.715999999999994</v>
      </c>
      <c r="L19" s="24">
        <v>95.456999999999994</v>
      </c>
      <c r="M19" s="24"/>
      <c r="N19" s="24"/>
    </row>
    <row r="20" spans="1:14" ht="32.25" customHeight="1" x14ac:dyDescent="0.25">
      <c r="A20" s="31">
        <v>3</v>
      </c>
      <c r="B20" s="28" t="s">
        <v>26</v>
      </c>
      <c r="C20" s="24">
        <v>7102.2939999999999</v>
      </c>
      <c r="D20" s="24">
        <v>6658.7219999999998</v>
      </c>
      <c r="E20" s="24">
        <v>5531.7929999999997</v>
      </c>
      <c r="F20" s="24">
        <v>5439.6959999999999</v>
      </c>
      <c r="G20" s="24">
        <v>4733.95</v>
      </c>
      <c r="H20" s="24">
        <v>4398.8639999999996</v>
      </c>
      <c r="I20" s="24">
        <v>6239.8739999999998</v>
      </c>
      <c r="J20" s="24">
        <v>5382.4129999999996</v>
      </c>
      <c r="K20" s="24">
        <v>3844.643</v>
      </c>
      <c r="L20" s="24">
        <v>3839.1489999999999</v>
      </c>
      <c r="M20" s="24"/>
      <c r="N20" s="24"/>
    </row>
    <row r="21" spans="1:14" x14ac:dyDescent="0.25">
      <c r="A21" s="40" t="s">
        <v>27</v>
      </c>
      <c r="B21" s="41"/>
      <c r="C21" s="26">
        <v>17922.018</v>
      </c>
      <c r="D21" s="26">
        <v>17984.425999999996</v>
      </c>
      <c r="E21" s="26">
        <v>15941.683000000006</v>
      </c>
      <c r="F21" s="26">
        <v>13882.178</v>
      </c>
      <c r="G21" s="26">
        <v>10987.285999999998</v>
      </c>
      <c r="H21" s="26">
        <v>11655.554</v>
      </c>
      <c r="I21" s="26">
        <v>10081.335999999999</v>
      </c>
      <c r="J21" s="26">
        <v>14437.388999999997</v>
      </c>
      <c r="K21" s="26">
        <v>12086.076999999999</v>
      </c>
      <c r="L21" s="26">
        <v>12485.965</v>
      </c>
      <c r="M21" s="26"/>
      <c r="N21" s="26"/>
    </row>
    <row r="24" spans="1:14" x14ac:dyDescent="0.25">
      <c r="C24" s="30"/>
      <c r="D24" s="30"/>
      <c r="E24" s="30"/>
      <c r="F24" s="30"/>
      <c r="G24" s="30"/>
      <c r="H24" s="30"/>
      <c r="I24" s="30"/>
    </row>
  </sheetData>
  <mergeCells count="4">
    <mergeCell ref="A10:A11"/>
    <mergeCell ref="B10:B11"/>
    <mergeCell ref="C10:N10"/>
    <mergeCell ref="A21:B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2012</vt:lpstr>
      <vt:lpstr>2013</vt:lpstr>
      <vt:lpstr>2014</vt:lpstr>
      <vt:lpstr>2012(испр)</vt:lpstr>
      <vt:lpstr>2013(испр)</vt:lpstr>
      <vt:lpstr>2019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cp:lastPrinted>2013-11-27T12:42:58Z</cp:lastPrinted>
  <dcterms:created xsi:type="dcterms:W3CDTF">2013-11-27T10:32:57Z</dcterms:created>
  <dcterms:modified xsi:type="dcterms:W3CDTF">2020-11-30T13:23:41Z</dcterms:modified>
</cp:coreProperties>
</file>